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1805" windowHeight="6525" tabRatio="601" firstSheet="1" activeTab="2"/>
  </bookViews>
  <sheets>
    <sheet name="Лист17" sheetId="1" r:id="rId1"/>
    <sheet name="Лист2" sheetId="4" r:id="rId2"/>
    <sheet name="Лист1" sheetId="3" r:id="rId3"/>
  </sheets>
  <calcPr calcId="124519"/>
</workbook>
</file>

<file path=xl/calcChain.xml><?xml version="1.0" encoding="utf-8"?>
<calcChain xmlns="http://schemas.openxmlformats.org/spreadsheetml/2006/main">
  <c r="D110" i="4"/>
  <c r="F110"/>
  <c r="I114"/>
  <c r="J114" s="1"/>
  <c r="E114"/>
  <c r="I111"/>
  <c r="J111" s="1"/>
  <c r="E111"/>
  <c r="D83" i="3"/>
  <c r="E59"/>
  <c r="H59" s="1"/>
  <c r="E37"/>
  <c r="H37" s="1"/>
  <c r="H41"/>
  <c r="I41" s="1"/>
  <c r="H40"/>
  <c r="I40" s="1"/>
  <c r="D23"/>
  <c r="D58"/>
  <c r="F109" i="4"/>
  <c r="D109"/>
  <c r="D90"/>
  <c r="E90" s="1"/>
  <c r="F90"/>
  <c r="I93"/>
  <c r="J93" s="1"/>
  <c r="E93"/>
  <c r="E120" i="3"/>
  <c r="H120" s="1"/>
  <c r="F131" i="4"/>
  <c r="F130" s="1"/>
  <c r="D131"/>
  <c r="I133"/>
  <c r="J133" s="1"/>
  <c r="E133"/>
  <c r="H92" i="3"/>
  <c r="I92" s="1"/>
  <c r="H89"/>
  <c r="I89" s="1"/>
  <c r="D84"/>
  <c r="E84"/>
  <c r="H84" s="1"/>
  <c r="E63"/>
  <c r="H63" s="1"/>
  <c r="I63" s="1"/>
  <c r="E47"/>
  <c r="H47" s="1"/>
  <c r="I47" s="1"/>
  <c r="E81"/>
  <c r="H81" s="1"/>
  <c r="H121"/>
  <c r="H117"/>
  <c r="D116"/>
  <c r="H108"/>
  <c r="D106"/>
  <c r="H91"/>
  <c r="I91" s="1"/>
  <c r="H88"/>
  <c r="I88" s="1"/>
  <c r="H87"/>
  <c r="I87" s="1"/>
  <c r="H85"/>
  <c r="I85" s="1"/>
  <c r="H82"/>
  <c r="I82" s="1"/>
  <c r="D81"/>
  <c r="H80"/>
  <c r="I80" s="1"/>
  <c r="H79"/>
  <c r="I79" s="1"/>
  <c r="H78"/>
  <c r="I78" s="1"/>
  <c r="H77"/>
  <c r="I77" s="1"/>
  <c r="H76"/>
  <c r="I76" s="1"/>
  <c r="E75"/>
  <c r="H75" s="1"/>
  <c r="D75"/>
  <c r="H74"/>
  <c r="H73"/>
  <c r="H72"/>
  <c r="I72" s="1"/>
  <c r="H71"/>
  <c r="I71" s="1"/>
  <c r="E70"/>
  <c r="H70" s="1"/>
  <c r="D70"/>
  <c r="H69"/>
  <c r="I69" s="1"/>
  <c r="H68"/>
  <c r="I68" s="1"/>
  <c r="H67"/>
  <c r="I67" s="1"/>
  <c r="E66"/>
  <c r="H66" s="1"/>
  <c r="D66"/>
  <c r="H64"/>
  <c r="I64" s="1"/>
  <c r="H62"/>
  <c r="H61"/>
  <c r="I61" s="1"/>
  <c r="H60"/>
  <c r="I60" s="1"/>
  <c r="D59"/>
  <c r="H57"/>
  <c r="I57" s="1"/>
  <c r="I56"/>
  <c r="E55"/>
  <c r="H55" s="1"/>
  <c r="I55" s="1"/>
  <c r="H54"/>
  <c r="I54" s="1"/>
  <c r="H53"/>
  <c r="I53" s="1"/>
  <c r="H52"/>
  <c r="I52" s="1"/>
  <c r="H51"/>
  <c r="I51" s="1"/>
  <c r="E50"/>
  <c r="H50" s="1"/>
  <c r="D50"/>
  <c r="D46" s="1"/>
  <c r="D45" s="1"/>
  <c r="H49"/>
  <c r="I49" s="1"/>
  <c r="H48"/>
  <c r="I48" s="1"/>
  <c r="H43"/>
  <c r="I43" s="1"/>
  <c r="H42"/>
  <c r="I42" s="1"/>
  <c r="H39"/>
  <c r="I39" s="1"/>
  <c r="H38"/>
  <c r="I38" s="1"/>
  <c r="D37"/>
  <c r="D36" s="1"/>
  <c r="E31"/>
  <c r="D31"/>
  <c r="H28"/>
  <c r="I28" s="1"/>
  <c r="H27"/>
  <c r="I27" s="1"/>
  <c r="H26"/>
  <c r="I26" s="1"/>
  <c r="H25"/>
  <c r="I25" s="1"/>
  <c r="H24"/>
  <c r="I24" s="1"/>
  <c r="E23"/>
  <c r="H23" s="1"/>
  <c r="I92" i="4"/>
  <c r="J92" s="1"/>
  <c r="E92"/>
  <c r="I110"/>
  <c r="I115"/>
  <c r="J115" s="1"/>
  <c r="I132"/>
  <c r="I129" s="1"/>
  <c r="I148"/>
  <c r="E110"/>
  <c r="F103"/>
  <c r="D103"/>
  <c r="I119"/>
  <c r="J119" s="1"/>
  <c r="E119"/>
  <c r="I113"/>
  <c r="J113" s="1"/>
  <c r="E113"/>
  <c r="F95"/>
  <c r="I89"/>
  <c r="J89" s="1"/>
  <c r="E89"/>
  <c r="D78"/>
  <c r="F78"/>
  <c r="I80"/>
  <c r="J80" s="1"/>
  <c r="E80"/>
  <c r="I118"/>
  <c r="J118" s="1"/>
  <c r="E118"/>
  <c r="D43"/>
  <c r="E43" s="1"/>
  <c r="F67"/>
  <c r="D67"/>
  <c r="I68"/>
  <c r="J68" s="1"/>
  <c r="E68"/>
  <c r="I67"/>
  <c r="E67"/>
  <c r="F137"/>
  <c r="E103"/>
  <c r="D95"/>
  <c r="D87" s="1"/>
  <c r="I96"/>
  <c r="J96" s="1"/>
  <c r="E96"/>
  <c r="I95"/>
  <c r="E95"/>
  <c r="F54"/>
  <c r="D54"/>
  <c r="I54"/>
  <c r="E54"/>
  <c r="I55"/>
  <c r="J55" s="1"/>
  <c r="E55"/>
  <c r="F43"/>
  <c r="I46"/>
  <c r="J46" s="1"/>
  <c r="E46"/>
  <c r="D40"/>
  <c r="D19"/>
  <c r="D23"/>
  <c r="D22" s="1"/>
  <c r="I24"/>
  <c r="J24" s="1"/>
  <c r="E24"/>
  <c r="F23"/>
  <c r="I23" s="1"/>
  <c r="E23"/>
  <c r="E22" s="1"/>
  <c r="D130"/>
  <c r="D129" s="1"/>
  <c r="D49"/>
  <c r="E49" s="1"/>
  <c r="D64"/>
  <c r="E62"/>
  <c r="F64"/>
  <c r="I64" s="1"/>
  <c r="J64" s="1"/>
  <c r="F28"/>
  <c r="D28"/>
  <c r="F36"/>
  <c r="F35" s="1"/>
  <c r="I35" s="1"/>
  <c r="D36"/>
  <c r="F19"/>
  <c r="F18" s="1"/>
  <c r="I18" s="1"/>
  <c r="I104"/>
  <c r="J104" s="1"/>
  <c r="E104"/>
  <c r="E70"/>
  <c r="E69"/>
  <c r="E50"/>
  <c r="D61"/>
  <c r="F61"/>
  <c r="I61" s="1"/>
  <c r="I65"/>
  <c r="J65" s="1"/>
  <c r="E65"/>
  <c r="I62"/>
  <c r="J62" s="1"/>
  <c r="D137"/>
  <c r="I135"/>
  <c r="J135" s="1"/>
  <c r="E135"/>
  <c r="I127"/>
  <c r="J127" s="1"/>
  <c r="E127"/>
  <c r="F126"/>
  <c r="I126" s="1"/>
  <c r="E126"/>
  <c r="D126"/>
  <c r="J126" s="1"/>
  <c r="E125"/>
  <c r="I117"/>
  <c r="J117" s="1"/>
  <c r="E117"/>
  <c r="I103"/>
  <c r="I88"/>
  <c r="J88" s="1"/>
  <c r="E88"/>
  <c r="I79"/>
  <c r="J79" s="1"/>
  <c r="E79"/>
  <c r="E82"/>
  <c r="E81" s="1"/>
  <c r="I70"/>
  <c r="J70" s="1"/>
  <c r="I69"/>
  <c r="J69" s="1"/>
  <c r="F49"/>
  <c r="I49" s="1"/>
  <c r="F40"/>
  <c r="F39" s="1"/>
  <c r="I39" s="1"/>
  <c r="D39"/>
  <c r="I41"/>
  <c r="J41" s="1"/>
  <c r="E41"/>
  <c r="I40"/>
  <c r="F27"/>
  <c r="D27"/>
  <c r="I29"/>
  <c r="J29" s="1"/>
  <c r="E29"/>
  <c r="I28"/>
  <c r="D141"/>
  <c r="E141" s="1"/>
  <c r="E138"/>
  <c r="E137"/>
  <c r="I44"/>
  <c r="J44" s="1"/>
  <c r="E132"/>
  <c r="I105"/>
  <c r="J105" s="1"/>
  <c r="E105"/>
  <c r="E64"/>
  <c r="E61"/>
  <c r="I59"/>
  <c r="J59" s="1"/>
  <c r="E59"/>
  <c r="F58"/>
  <c r="I58" s="1"/>
  <c r="E58"/>
  <c r="D58"/>
  <c r="J58" s="1"/>
  <c r="I137"/>
  <c r="I138"/>
  <c r="F81"/>
  <c r="I78" s="1"/>
  <c r="I112"/>
  <c r="J112" s="1"/>
  <c r="E116"/>
  <c r="F15"/>
  <c r="F14" s="1"/>
  <c r="F32"/>
  <c r="F31" s="1"/>
  <c r="I43"/>
  <c r="F51"/>
  <c r="F145"/>
  <c r="D15"/>
  <c r="D14" s="1"/>
  <c r="D18"/>
  <c r="D32"/>
  <c r="D31" s="1"/>
  <c r="D35"/>
  <c r="D51"/>
  <c r="E91"/>
  <c r="E100"/>
  <c r="E99" s="1"/>
  <c r="E98" s="1"/>
  <c r="E84"/>
  <c r="E44"/>
  <c r="D122"/>
  <c r="D121" s="1"/>
  <c r="E123"/>
  <c r="F83"/>
  <c r="I83" s="1"/>
  <c r="D83"/>
  <c r="E83" s="1"/>
  <c r="E20"/>
  <c r="E19" s="1"/>
  <c r="E106"/>
  <c r="I106"/>
  <c r="J106" s="1"/>
  <c r="E51"/>
  <c r="I52"/>
  <c r="I51" s="1"/>
  <c r="E17"/>
  <c r="E16"/>
  <c r="D73"/>
  <c r="D72" s="1"/>
  <c r="D81"/>
  <c r="E78" s="1"/>
  <c r="D99"/>
  <c r="D98" s="1"/>
  <c r="D142"/>
  <c r="D145"/>
  <c r="F73"/>
  <c r="F72" s="1"/>
  <c r="I72" s="1"/>
  <c r="F99"/>
  <c r="F98" s="1"/>
  <c r="I98" s="1"/>
  <c r="F122"/>
  <c r="F121" s="1"/>
  <c r="I121" s="1"/>
  <c r="F142"/>
  <c r="F141" s="1"/>
  <c r="E143"/>
  <c r="E142" s="1"/>
  <c r="I84"/>
  <c r="E112"/>
  <c r="K112" s="1"/>
  <c r="I116"/>
  <c r="K116" s="1"/>
  <c r="E47"/>
  <c r="I11"/>
  <c r="J37"/>
  <c r="E146"/>
  <c r="E145" s="1"/>
  <c r="I50"/>
  <c r="I37"/>
  <c r="E37"/>
  <c r="E36"/>
  <c r="I20"/>
  <c r="I19"/>
  <c r="J19" s="1"/>
  <c r="I91"/>
  <c r="I90"/>
  <c r="J90" s="1"/>
  <c r="E74"/>
  <c r="E75"/>
  <c r="E122"/>
  <c r="E121" s="1"/>
  <c r="E45"/>
  <c r="E33"/>
  <c r="E34"/>
  <c r="E48"/>
  <c r="I47"/>
  <c r="I123"/>
  <c r="K123" s="1"/>
  <c r="I82"/>
  <c r="I145"/>
  <c r="I146"/>
  <c r="J146" s="1"/>
  <c r="J34"/>
  <c r="I16"/>
  <c r="K16" s="1"/>
  <c r="I17"/>
  <c r="K17" s="1"/>
  <c r="I33"/>
  <c r="J33" s="1"/>
  <c r="I34"/>
  <c r="I45"/>
  <c r="J45" s="1"/>
  <c r="I48"/>
  <c r="I74"/>
  <c r="I75"/>
  <c r="I100"/>
  <c r="K100" s="1"/>
  <c r="I143"/>
  <c r="I142" l="1"/>
  <c r="J142" s="1"/>
  <c r="K114"/>
  <c r="K111"/>
  <c r="I122"/>
  <c r="E83" i="3"/>
  <c r="H83" s="1"/>
  <c r="I83" s="1"/>
  <c r="J52" i="4"/>
  <c r="K82"/>
  <c r="K121"/>
  <c r="K91"/>
  <c r="K50"/>
  <c r="K137"/>
  <c r="F87"/>
  <c r="J83"/>
  <c r="J61"/>
  <c r="E32"/>
  <c r="E31" s="1"/>
  <c r="K93"/>
  <c r="E36" i="3"/>
  <c r="H36" s="1"/>
  <c r="I36" s="1"/>
  <c r="E109" i="4"/>
  <c r="K133"/>
  <c r="G116" i="3"/>
  <c r="G106" s="1"/>
  <c r="I84"/>
  <c r="D65"/>
  <c r="D30" s="1"/>
  <c r="I37"/>
  <c r="I75"/>
  <c r="I81"/>
  <c r="I50"/>
  <c r="I59"/>
  <c r="E65"/>
  <c r="H65" s="1"/>
  <c r="I66"/>
  <c r="I70"/>
  <c r="H58"/>
  <c r="E106"/>
  <c r="H106" s="1"/>
  <c r="H116" s="1"/>
  <c r="I23"/>
  <c r="E46"/>
  <c r="E58"/>
  <c r="E45" s="1"/>
  <c r="K92" i="4"/>
  <c r="I130"/>
  <c r="I131"/>
  <c r="K115"/>
  <c r="D57"/>
  <c r="F57"/>
  <c r="K119"/>
  <c r="K113"/>
  <c r="K89"/>
  <c r="I73"/>
  <c r="J73" s="1"/>
  <c r="K80"/>
  <c r="K118"/>
  <c r="K68"/>
  <c r="K143"/>
  <c r="K132"/>
  <c r="I99"/>
  <c r="I32"/>
  <c r="K32" s="1"/>
  <c r="J145"/>
  <c r="J122"/>
  <c r="K47"/>
  <c r="K20"/>
  <c r="I36"/>
  <c r="J36"/>
  <c r="J72"/>
  <c r="K44"/>
  <c r="E87"/>
  <c r="D13"/>
  <c r="K67"/>
  <c r="J67"/>
  <c r="K95"/>
  <c r="F42"/>
  <c r="K96"/>
  <c r="J95"/>
  <c r="K74"/>
  <c r="K54"/>
  <c r="J54"/>
  <c r="K55"/>
  <c r="K46"/>
  <c r="J23"/>
  <c r="K23"/>
  <c r="K24"/>
  <c r="F22"/>
  <c r="I22" s="1"/>
  <c r="J22" s="1"/>
  <c r="E131"/>
  <c r="E130" s="1"/>
  <c r="K130" s="1"/>
  <c r="D30"/>
  <c r="E15"/>
  <c r="E14" s="1"/>
  <c r="E108"/>
  <c r="D42"/>
  <c r="J91"/>
  <c r="I81"/>
  <c r="J81" s="1"/>
  <c r="I15"/>
  <c r="K84"/>
  <c r="K103"/>
  <c r="K104"/>
  <c r="F30"/>
  <c r="I87"/>
  <c r="J87" s="1"/>
  <c r="K87" s="1"/>
  <c r="K117"/>
  <c r="K65"/>
  <c r="J130"/>
  <c r="K62"/>
  <c r="J17"/>
  <c r="K75"/>
  <c r="D125"/>
  <c r="F125"/>
  <c r="I125" s="1"/>
  <c r="K125" s="1"/>
  <c r="K126"/>
  <c r="K127"/>
  <c r="K69"/>
  <c r="K135"/>
  <c r="E77"/>
  <c r="F77"/>
  <c r="I77" s="1"/>
  <c r="D77"/>
  <c r="K88"/>
  <c r="K70"/>
  <c r="J121"/>
  <c r="K79"/>
  <c r="K41"/>
  <c r="K52"/>
  <c r="J39"/>
  <c r="J40"/>
  <c r="E40"/>
  <c r="I27"/>
  <c r="J27" s="1"/>
  <c r="K29"/>
  <c r="J74"/>
  <c r="K138"/>
  <c r="J28"/>
  <c r="E27"/>
  <c r="E28"/>
  <c r="K28" s="1"/>
  <c r="E129"/>
  <c r="I31"/>
  <c r="K31" s="1"/>
  <c r="D86"/>
  <c r="K51"/>
  <c r="K59"/>
  <c r="K34"/>
  <c r="J75"/>
  <c r="F129"/>
  <c r="J100"/>
  <c r="J84"/>
  <c r="J137"/>
  <c r="K36"/>
  <c r="K64"/>
  <c r="K61"/>
  <c r="D108"/>
  <c r="K105"/>
  <c r="K99"/>
  <c r="J16"/>
  <c r="K83"/>
  <c r="K110"/>
  <c r="J138"/>
  <c r="J132"/>
  <c r="J143"/>
  <c r="J15"/>
  <c r="K146"/>
  <c r="K48"/>
  <c r="K43"/>
  <c r="K33"/>
  <c r="K122"/>
  <c r="K78"/>
  <c r="E73"/>
  <c r="K73" s="1"/>
  <c r="K145"/>
  <c r="J110"/>
  <c r="J103"/>
  <c r="K106"/>
  <c r="K58"/>
  <c r="J98"/>
  <c r="F108"/>
  <c r="I108" s="1"/>
  <c r="I109"/>
  <c r="F140"/>
  <c r="I140" s="1"/>
  <c r="I141"/>
  <c r="J141" s="1"/>
  <c r="E18"/>
  <c r="K19"/>
  <c r="J99"/>
  <c r="J43"/>
  <c r="J48"/>
  <c r="K45"/>
  <c r="J123"/>
  <c r="J47"/>
  <c r="J20"/>
  <c r="J51"/>
  <c r="J116"/>
  <c r="F86"/>
  <c r="I86" s="1"/>
  <c r="K98"/>
  <c r="J49"/>
  <c r="K49"/>
  <c r="J50"/>
  <c r="K37"/>
  <c r="J78"/>
  <c r="E86"/>
  <c r="K90"/>
  <c r="E35"/>
  <c r="K35" s="1"/>
  <c r="J35"/>
  <c r="F13"/>
  <c r="I14"/>
  <c r="K142"/>
  <c r="D140"/>
  <c r="E72"/>
  <c r="K72" s="1"/>
  <c r="E42"/>
  <c r="K18"/>
  <c r="J18"/>
  <c r="J82"/>
  <c r="K131" l="1"/>
  <c r="I65" i="3"/>
  <c r="D29"/>
  <c r="D22" s="1"/>
  <c r="I58"/>
  <c r="I106"/>
  <c r="I116" s="1"/>
  <c r="H46"/>
  <c r="I46" s="1"/>
  <c r="J32" i="4"/>
  <c r="D26"/>
  <c r="D12" s="1"/>
  <c r="F102"/>
  <c r="I102" s="1"/>
  <c r="K22"/>
  <c r="K15"/>
  <c r="K129"/>
  <c r="J77"/>
  <c r="K81"/>
  <c r="F26"/>
  <c r="F12" s="1"/>
  <c r="J86"/>
  <c r="J125"/>
  <c r="J140"/>
  <c r="E30"/>
  <c r="E13"/>
  <c r="K77"/>
  <c r="K40"/>
  <c r="E39"/>
  <c r="K39" s="1"/>
  <c r="K27"/>
  <c r="I57"/>
  <c r="J109"/>
  <c r="K109" s="1"/>
  <c r="J31"/>
  <c r="D102"/>
  <c r="E102" s="1"/>
  <c r="I42"/>
  <c r="J42" s="1"/>
  <c r="K86"/>
  <c r="J108"/>
  <c r="K108"/>
  <c r="J129"/>
  <c r="J131"/>
  <c r="E140"/>
  <c r="K140" s="1"/>
  <c r="K141"/>
  <c r="I13"/>
  <c r="I30"/>
  <c r="J30" s="1"/>
  <c r="K14"/>
  <c r="J14"/>
  <c r="H45" i="3" l="1"/>
  <c r="I45" s="1"/>
  <c r="E30"/>
  <c r="F10" i="4"/>
  <c r="I10" s="1"/>
  <c r="K102"/>
  <c r="D10"/>
  <c r="K42"/>
  <c r="J102"/>
  <c r="J57"/>
  <c r="E57"/>
  <c r="K57" s="1"/>
  <c r="I26"/>
  <c r="J26" s="1"/>
  <c r="K30"/>
  <c r="K13"/>
  <c r="J13"/>
  <c r="E26"/>
  <c r="H30" i="3" l="1"/>
  <c r="I30" s="1"/>
  <c r="E29"/>
  <c r="K26" i="4"/>
  <c r="E12"/>
  <c r="I12"/>
  <c r="J12" s="1"/>
  <c r="H29" i="3" l="1"/>
  <c r="I29" s="1"/>
  <c r="E22"/>
  <c r="H22" s="1"/>
  <c r="I22" s="1"/>
  <c r="E10" i="4"/>
  <c r="K10" s="1"/>
  <c r="J10"/>
  <c r="K12"/>
</calcChain>
</file>

<file path=xl/sharedStrings.xml><?xml version="1.0" encoding="utf-8"?>
<sst xmlns="http://schemas.openxmlformats.org/spreadsheetml/2006/main" count="1415" uniqueCount="412">
  <si>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</si>
  <si>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</si>
  <si>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</si>
  <si>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</si>
  <si>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</si>
  <si>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</si>
  <si>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</si>
  <si>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</si>
  <si>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</si>
  <si>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</si>
  <si>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</si>
  <si>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</si>
  <si>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</si>
  <si>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</si>
  <si>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</si>
  <si>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</si>
  <si>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</si>
  <si>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</si>
  <si>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</si>
  <si>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</si>
  <si>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</si>
  <si>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</si>
  <si>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</si>
  <si>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</si>
  <si>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</si>
  <si>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</si>
  <si>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</si>
  <si>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</si>
  <si>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</si>
  <si>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</si>
  <si>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</si>
  <si>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</si>
  <si>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</si>
  <si>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</si>
  <si>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</si>
  <si>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700</t>
  </si>
  <si>
    <t xml:space="preserve">       из них:</t>
  </si>
  <si>
    <t xml:space="preserve">      в том числе: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</si>
  <si>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</si>
  <si>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</si>
  <si>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</si>
  <si>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</si>
  <si>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</si>
  <si>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</si>
  <si>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</si>
  <si>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</si>
  <si>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</si>
  <si>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</si>
  <si>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</si>
  <si>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</si>
  <si>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</si>
  <si>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</si>
  <si>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</si>
  <si>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</si>
  <si>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</si>
  <si>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</si>
  <si>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</si>
  <si>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</si>
  <si>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</si>
  <si>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</si>
  <si>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</si>
  <si>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</si>
  <si>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</si>
  <si>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</si>
  <si>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</si>
  <si>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</si>
  <si>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</si>
  <si>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</si>
  <si>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</si>
  <si>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</si>
  <si>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</si>
  <si>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</si>
  <si>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</si>
  <si>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</si>
  <si>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</si>
  <si>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</si>
  <si>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</si>
  <si>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</si>
  <si>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</si>
  <si>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</si>
  <si>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</si>
  <si>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</si>
  <si>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</si>
  <si>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</si>
  <si>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</si>
  <si>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</si>
  <si>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</si>
  <si>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</si>
  <si>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</si>
  <si>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</si>
  <si>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</si>
  <si>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</si>
  <si>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</si>
  <si>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</si>
  <si>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</si>
  <si>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</si>
  <si>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</si>
  <si>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</si>
  <si>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</si>
  <si>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</si>
  <si>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</si>
  <si>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>951 202 01001 10 0000 151</t>
  </si>
  <si>
    <t>951 202 03015 10 0000 151</t>
  </si>
  <si>
    <t>000 000 00000 00 0000 100</t>
  </si>
  <si>
    <t>182 101 02000 01 0000 110</t>
  </si>
  <si>
    <t>182 106 01030 10 0000 110</t>
  </si>
  <si>
    <t>182 106 01030 10 1000 110</t>
  </si>
  <si>
    <t>951 117 01050 10 0000 180</t>
  </si>
  <si>
    <t>182 106 00000 00 0000 110</t>
  </si>
  <si>
    <t>Налог на доходы физических лиц</t>
  </si>
  <si>
    <t>Единый сельхоз. налог</t>
  </si>
  <si>
    <t>Госпошлина</t>
  </si>
  <si>
    <t>000 870 00000 00 0000 151</t>
  </si>
  <si>
    <t>Налоговые доходы</t>
  </si>
  <si>
    <t>Налоговые доходы и неналог. доходы</t>
  </si>
  <si>
    <t>Неналоговые доходы</t>
  </si>
  <si>
    <t>Налог на имущество</t>
  </si>
  <si>
    <t>0104</t>
  </si>
  <si>
    <t>0309</t>
  </si>
  <si>
    <t>0500</t>
  </si>
  <si>
    <t>0801</t>
  </si>
  <si>
    <t>0203</t>
  </si>
  <si>
    <t>9600 0000000 000 000</t>
  </si>
  <si>
    <t>Коммунальные услуги</t>
  </si>
  <si>
    <t>Прочие расходы</t>
  </si>
  <si>
    <t>Увел стоимости материальн.запасов</t>
  </si>
  <si>
    <t xml:space="preserve">Центральный аппарат </t>
  </si>
  <si>
    <r>
      <t xml:space="preserve">финансирования дефицита бюджета                                          </t>
    </r>
    <r>
      <rPr>
        <b/>
        <sz val="9"/>
        <rFont val="Arial Cyr"/>
        <charset val="204"/>
      </rPr>
      <t xml:space="preserve"> Администрация Терновского сельского поселения</t>
    </r>
  </si>
  <si>
    <t>Культура</t>
  </si>
  <si>
    <t>210</t>
  </si>
  <si>
    <t>211</t>
  </si>
  <si>
    <t>213</t>
  </si>
  <si>
    <t>000</t>
  </si>
  <si>
    <t>212</t>
  </si>
  <si>
    <t>220</t>
  </si>
  <si>
    <t>221</t>
  </si>
  <si>
    <t>223</t>
  </si>
  <si>
    <t>225</t>
  </si>
  <si>
    <t>226</t>
  </si>
  <si>
    <t>290</t>
  </si>
  <si>
    <t>340</t>
  </si>
  <si>
    <t xml:space="preserve"> Руководитель   __________________             </t>
  </si>
  <si>
    <t>экономической службы        ____________________     О.А.Потапова</t>
  </si>
  <si>
    <t>020</t>
  </si>
  <si>
    <t>030</t>
  </si>
  <si>
    <t>Осущ. первичного воинского учета</t>
  </si>
  <si>
    <t>Глава муниципального образования</t>
  </si>
  <si>
    <t>04226215</t>
  </si>
  <si>
    <t>951</t>
  </si>
  <si>
    <t>Остатки прошлых лет по зем. налогу</t>
  </si>
  <si>
    <t>Ю.В.Кулаков</t>
  </si>
  <si>
    <t xml:space="preserve">Главный бухгалтер ________________Н.Н.Землянухина          </t>
  </si>
  <si>
    <t>951 202 04999 10  0000 151</t>
  </si>
  <si>
    <t>Дотации</t>
  </si>
  <si>
    <t>Субвенции</t>
  </si>
  <si>
    <t>Невыясненные поступления</t>
  </si>
  <si>
    <t>Доходы в связи с применением УСНО</t>
  </si>
  <si>
    <t>Аренда имущества</t>
  </si>
  <si>
    <t>000  000  00000 00 0000 000</t>
  </si>
  <si>
    <t>Налог на имущество физических лиц</t>
  </si>
  <si>
    <t>Доходы в виде арендной платы за земли,находящиеся в собственности поселений</t>
  </si>
  <si>
    <t>Начисления на выплаты по оплате труда</t>
  </si>
  <si>
    <t>Работы, услуги по содержанию имущества</t>
  </si>
  <si>
    <t>Оплата работ и услуг</t>
  </si>
  <si>
    <t>Жилищно-коммунальное зозяйство</t>
  </si>
  <si>
    <t>000 000 00000 00 0000 110</t>
  </si>
  <si>
    <t>-</t>
  </si>
  <si>
    <t>0,00</t>
  </si>
  <si>
    <t>263</t>
  </si>
  <si>
    <t>Прочие субвенции бюджетам поселений</t>
  </si>
  <si>
    <t>0412</t>
  </si>
  <si>
    <t>Другие общегосударственные вопросы</t>
  </si>
  <si>
    <t>1000</t>
  </si>
  <si>
    <t>Социальная политика</t>
  </si>
  <si>
    <t>Прочие м/б трансф.бюджетам поселений</t>
  </si>
  <si>
    <t>951 111 05025 10 0000 120</t>
  </si>
  <si>
    <t>182 105 01000 00 0000 110</t>
  </si>
  <si>
    <t>Прочие неналоговые доходы</t>
  </si>
  <si>
    <t>0113</t>
  </si>
  <si>
    <t>251</t>
  </si>
  <si>
    <t>Безвозмездные перечисления бюджетам</t>
  </si>
  <si>
    <t>Национальная экономика</t>
  </si>
  <si>
    <t>Национальная безопасность и правоохранительная деятельность</t>
  </si>
  <si>
    <t>0300</t>
  </si>
  <si>
    <t>Оплата труда и начисления</t>
  </si>
  <si>
    <t>182 105 01011 01 1000 110</t>
  </si>
  <si>
    <t>182 105 01011 01 0000 110</t>
  </si>
  <si>
    <t>182 105 03020 01 0000 110</t>
  </si>
  <si>
    <t>182 105 03020 01 1000 110</t>
  </si>
  <si>
    <t>Единый сельскохозяйственный налог (за налоговые периоды, истекшие до 1 января 2011 года)</t>
  </si>
  <si>
    <t>0503</t>
  </si>
  <si>
    <t>182 105 03010 01 1000110</t>
  </si>
  <si>
    <t>182 105 03010 01 3000 110</t>
  </si>
  <si>
    <t>951 202 03024 10  0000 151</t>
  </si>
  <si>
    <t>1102</t>
  </si>
  <si>
    <t>Оценка объектов, паспортизация и признание прав собственности</t>
  </si>
  <si>
    <t>0505</t>
  </si>
  <si>
    <t xml:space="preserve"> Администрация Колундаевского сельского поселения Шолоховского района</t>
  </si>
  <si>
    <t>182 105 03010 01 0000110</t>
  </si>
  <si>
    <t>182 105 03000 00 0000110</t>
  </si>
  <si>
    <t>Транспортные услуги</t>
  </si>
  <si>
    <t xml:space="preserve">Заработная плата </t>
  </si>
  <si>
    <t>Прочие выплаты</t>
  </si>
  <si>
    <r>
      <t xml:space="preserve">Наименование бюджета              </t>
    </r>
    <r>
      <rPr>
        <u/>
        <sz val="8"/>
        <rFont val="Arial Cyr"/>
        <charset val="204"/>
      </rPr>
      <t xml:space="preserve">                                               бюджет Колундаевского сельского поселения Шолоховского района   </t>
    </r>
    <r>
      <rPr>
        <sz val="8"/>
        <rFont val="Arial Cyr"/>
        <family val="2"/>
        <charset val="204"/>
      </rPr>
      <t>________________________________________________________________________________________________________________________</t>
    </r>
  </si>
  <si>
    <t>Иные выплаты аппарату, за исключением оплаты труда</t>
  </si>
  <si>
    <t>Оплата труда и начисления на выплаты по оплате труда</t>
  </si>
  <si>
    <t>Прочая закупка товаров, работ и услуг для государственных нужд</t>
  </si>
  <si>
    <t>Прочие работы, услуги</t>
  </si>
  <si>
    <t>0314</t>
  </si>
  <si>
    <t>0409</t>
  </si>
  <si>
    <t>Безвозмездные перечисления государственным и муниципальным организациям</t>
  </si>
  <si>
    <t>0400</t>
  </si>
  <si>
    <t>241</t>
  </si>
  <si>
    <t>0100</t>
  </si>
  <si>
    <t>182 101 02010 01 0000 110</t>
  </si>
  <si>
    <t>182 101 02010 01 1000 110</t>
  </si>
  <si>
    <t>182 101 02010 01 2000 110</t>
  </si>
  <si>
    <t>182 101 02010 01 3000 110</t>
  </si>
  <si>
    <t>182 105 01011 01 2000 110</t>
  </si>
  <si>
    <t>500</t>
  </si>
  <si>
    <t>520</t>
  </si>
  <si>
    <t>821</t>
  </si>
  <si>
    <t>822</t>
  </si>
  <si>
    <t>0502</t>
  </si>
  <si>
    <t>310</t>
  </si>
  <si>
    <t>182 109 04053 10 0000 110</t>
  </si>
  <si>
    <t>Минимальный налог, зачисляемый в бюджеты субъектов РФ</t>
  </si>
  <si>
    <t>182 105 01050 01 1000 110</t>
  </si>
  <si>
    <t>182 105 01050 01 0000 110</t>
  </si>
  <si>
    <t>182 105 01021 01 0000 110</t>
  </si>
  <si>
    <t>Оплата услуг связи</t>
  </si>
  <si>
    <t>Муниципальная пенсия</t>
  </si>
  <si>
    <t>300</t>
  </si>
  <si>
    <t>222</t>
  </si>
  <si>
    <t>Прочие поступления от денежных взысканий (штрафов) и иных сумм в возмещение ущерба</t>
  </si>
  <si>
    <t>951 116 90050 10 0000 140</t>
  </si>
  <si>
    <t>200,00</t>
  </si>
  <si>
    <t>951 108 04020 01 1000 110</t>
  </si>
  <si>
    <t>0804</t>
  </si>
  <si>
    <t>0800</t>
  </si>
  <si>
    <t>0102</t>
  </si>
  <si>
    <t>Увел.стоим.основных средств</t>
  </si>
  <si>
    <t>000 111 05000 00 0000 120</t>
  </si>
  <si>
    <t>182 105 00000 00 0000 110</t>
  </si>
  <si>
    <t>182 109 04053 10 1000 110</t>
  </si>
  <si>
    <t>951 219 05000 10  0000 151</t>
  </si>
  <si>
    <t>Возврат остатков субсидий, субвенций и иных м/б трансфертов, имеющих целевое значение, прошлых лет из бюджетов поселений</t>
  </si>
  <si>
    <t>0104 1012522 244 000</t>
  </si>
  <si>
    <t>0104 1012522 244 220</t>
  </si>
  <si>
    <t>0104 1012522 244 226</t>
  </si>
  <si>
    <t>Подпрограмма "Развитие информационных технологий"</t>
  </si>
  <si>
    <t>0113 0812516 244 290</t>
  </si>
  <si>
    <t>0113 0812516 244 000</t>
  </si>
  <si>
    <t>0113 1222526 244 226</t>
  </si>
  <si>
    <t>0113 1232527 244 226</t>
  </si>
  <si>
    <t>0309 0922520 540 251</t>
  </si>
  <si>
    <t>0309 0922520 540 000</t>
  </si>
  <si>
    <t>0309 0912519 244 226</t>
  </si>
  <si>
    <t>0314 0822517 244 340</t>
  </si>
  <si>
    <t>0409 0612513 244 225</t>
  </si>
  <si>
    <t>0409 0617351 244 225</t>
  </si>
  <si>
    <t>0412 0512509 244 226</t>
  </si>
  <si>
    <t>0412 0512509 244 000</t>
  </si>
  <si>
    <t>0502 0512512 244 310</t>
  </si>
  <si>
    <t>0502 0512512 852 290</t>
  </si>
  <si>
    <t>0503 0512507 244 223</t>
  </si>
  <si>
    <t>0503 0512508 244 340</t>
  </si>
  <si>
    <t>0503 0512510 244 225</t>
  </si>
  <si>
    <t>0505 0512509 244 226</t>
  </si>
  <si>
    <t>0505 0512509 244 000</t>
  </si>
  <si>
    <t>0707</t>
  </si>
  <si>
    <t>Муниципальная программа "Молодежь Колундаевского сельского поселения"</t>
  </si>
  <si>
    <t>Молодежная политика и оздоровление детей</t>
  </si>
  <si>
    <t>0707 0212502 244 000</t>
  </si>
  <si>
    <t>0707 0212502 244 290</t>
  </si>
  <si>
    <t>0801 0310059 611 241</t>
  </si>
  <si>
    <t>Увеличение стоимости материальных запасов</t>
  </si>
  <si>
    <t>0804 0312504 244 225</t>
  </si>
  <si>
    <t>1001 0112501 321 263</t>
  </si>
  <si>
    <t>1102 0412506 244 290</t>
  </si>
  <si>
    <t>1001 0112501 000 000</t>
  </si>
  <si>
    <t>ФОТ муниципальных органов</t>
  </si>
  <si>
    <t>Подпрограмма "Пожарная безопасность"</t>
  </si>
  <si>
    <t>Дорожное хозяйство</t>
  </si>
  <si>
    <t>Расходы на обеспечение мероприятий , направленных на оформление права муниципальной собственности</t>
  </si>
  <si>
    <t>Благоустройство</t>
  </si>
  <si>
    <t>0503 0510000 244 000</t>
  </si>
  <si>
    <t>Подрограмма "Благоустройство территории и обеспечение качественными жилищно-коммунальными услугами населения"</t>
  </si>
  <si>
    <t>Подрограмма "Развитие муниципального управления и муниципальной службы"</t>
  </si>
  <si>
    <t>Подрограмма "Противодействие коррупции"</t>
  </si>
  <si>
    <t>Подпрограмма "Развите культуры"</t>
  </si>
  <si>
    <t>Расходы на развитие материально-технической базы сферы культуры</t>
  </si>
  <si>
    <t>Выплата государственной пенсии за выслугу лет</t>
  </si>
  <si>
    <t>182 101 02020 01 0000 110</t>
  </si>
  <si>
    <t>182 101 02020 01 1000 110</t>
  </si>
  <si>
    <t>182 101 02030 01 1000 110</t>
  </si>
  <si>
    <t>182 105 01022 01 1000 110</t>
  </si>
  <si>
    <t xml:space="preserve">           по ОКТМО</t>
  </si>
  <si>
    <t>60659430</t>
  </si>
  <si>
    <t>182 105 01021 01 3000 110</t>
  </si>
  <si>
    <t>0502 0512512 244 226</t>
  </si>
  <si>
    <t>0801 0312504 244 340</t>
  </si>
  <si>
    <t>0801 0310000 610 241</t>
  </si>
  <si>
    <t>0102 1230011 121 000</t>
  </si>
  <si>
    <t>0102 1230011 121 210</t>
  </si>
  <si>
    <t>0102 1230011 121 211</t>
  </si>
  <si>
    <t>0102 1230011 121 213</t>
  </si>
  <si>
    <t>0102 1230011 122 000</t>
  </si>
  <si>
    <t>0102 1230011 122 210</t>
  </si>
  <si>
    <t>0102 1230011 122 212</t>
  </si>
  <si>
    <t>0104 1230011 000 000</t>
  </si>
  <si>
    <t>0104 1230011 121 000</t>
  </si>
  <si>
    <t>0104 1230011 121 210</t>
  </si>
  <si>
    <t>0104 1230011 121 211</t>
  </si>
  <si>
    <t>0104 1230011 121 213</t>
  </si>
  <si>
    <t>0104 1230011 122 000</t>
  </si>
  <si>
    <t>0104 1230011 122 210</t>
  </si>
  <si>
    <t>0104 1230011 122 212</t>
  </si>
  <si>
    <t>0104 1230019 244 000</t>
  </si>
  <si>
    <t>0104 1230019 244 220</t>
  </si>
  <si>
    <t>0104 1230019 244 221</t>
  </si>
  <si>
    <t>0104 1230019 244 223</t>
  </si>
  <si>
    <t>0104 1230019 244 225</t>
  </si>
  <si>
    <t>0104 1230019 244 226</t>
  </si>
  <si>
    <t>0104 1230019 244 300</t>
  </si>
  <si>
    <t>0104 1230019 244 340</t>
  </si>
  <si>
    <t>0104 1237239 244 300</t>
  </si>
  <si>
    <t>0104 1237239 244 340</t>
  </si>
  <si>
    <t>0104 1230019 244 222</t>
  </si>
  <si>
    <t>Резервный фонд на финансовое обеспечение непредвиденных расходов</t>
  </si>
  <si>
    <t>0111 9919010 870 290</t>
  </si>
  <si>
    <t>0113 1239999 851 290</t>
  </si>
  <si>
    <t>0113 1239999 852 290</t>
  </si>
  <si>
    <t>0409 0612528 244 225</t>
  </si>
  <si>
    <t>0409 0612528 244 000</t>
  </si>
  <si>
    <t>Подпрограмма "Развитие транспортной системы Колундаевского сельского поселения"</t>
  </si>
  <si>
    <t>3316900</t>
  </si>
  <si>
    <t>100 103 02260 01 0000 110</t>
  </si>
  <si>
    <t>100 103 02250 01 0000 110</t>
  </si>
  <si>
    <t>100 103 02240 01 0000 110</t>
  </si>
  <si>
    <t>100 103 02230 01 0000 110</t>
  </si>
  <si>
    <t>100 103 02200 01 0000 110</t>
  </si>
  <si>
    <t>182 106 06033 10 1000 110</t>
  </si>
  <si>
    <t>182 106 06043 10 1000 110</t>
  </si>
  <si>
    <t>182 106 06043 10 3000 110</t>
  </si>
  <si>
    <t>182 106 06043 10 0000 110</t>
  </si>
  <si>
    <t>182 106 06033 10 3000 110</t>
  </si>
  <si>
    <t>182 106 06033 10 0000 110</t>
  </si>
  <si>
    <t>Доходы от уплаты акцизов на автомобильный бензин</t>
  </si>
  <si>
    <t>Доходы от уплаты акцизов на моторные масла</t>
  </si>
  <si>
    <t>Доходы от уплаты акцизов на дизельное топливо</t>
  </si>
  <si>
    <t>Акцизы по подакцизным товарам</t>
  </si>
  <si>
    <t>Доходы от уплаты акцизов на прямогонный бензин</t>
  </si>
  <si>
    <t>182 105 01021 01 2100 110</t>
  </si>
  <si>
    <t>182 105 01050 01 2100 110</t>
  </si>
  <si>
    <t>182 106 01030 10 2100 110</t>
  </si>
  <si>
    <t>182 106 01030 10 4000 110</t>
  </si>
  <si>
    <t>182 106 06043 10 2100 110</t>
  </si>
  <si>
    <t>Подпрограмма "Обеспечение реализации муниципальной программы "Муниципальная политика"</t>
  </si>
  <si>
    <t>Подпрограмма "Обеспечение реализации муниципальной программы "Муниципальная политика "</t>
  </si>
  <si>
    <t>Подпрограмма "Защита населения и территории от чрезвычайных ситуаций"</t>
  </si>
  <si>
    <t>Подпрограмма "Профилактика правонарушений , экстремизма и терроризма"</t>
  </si>
  <si>
    <t>Подпрограмма "Развитие транспортной системы"</t>
  </si>
  <si>
    <t>Подпрограмма "Благоустройство территории поселения и обеспечение качественными жилищно-коммунальными услугами населения"</t>
  </si>
  <si>
    <t>Подпрограмма "Развите культуры" муниципальной программы "Развитие культуры"</t>
  </si>
  <si>
    <t>Подпрограмма " Социальная поддержка отдельных категорий граждан"."</t>
  </si>
  <si>
    <t>Подпрограмма "Развитие физической культуры и спорта"</t>
  </si>
  <si>
    <t>Земельный налог,земли с/х назнач.</t>
  </si>
  <si>
    <t>Земельный налог,земли не с/х назначения</t>
  </si>
  <si>
    <t>0102 1230019 122 212</t>
  </si>
  <si>
    <t>0102 1230019 122 210</t>
  </si>
  <si>
    <t>0104 1230019 122 210</t>
  </si>
  <si>
    <t>0104 1230019 122 212</t>
  </si>
  <si>
    <t>0104 1230019 122 000</t>
  </si>
  <si>
    <t>0102 1230019 122 000</t>
  </si>
  <si>
    <t>182 106 06043 10 4000 110</t>
  </si>
  <si>
    <t>0113 1239999 122 262</t>
  </si>
  <si>
    <t>262</t>
  </si>
  <si>
    <t>Пособия по социальной помощи населению</t>
  </si>
  <si>
    <t>0113 1239999 000 000</t>
  </si>
  <si>
    <t>802 116 51040 02 0000 140</t>
  </si>
  <si>
    <t>0503 0519999 244 226</t>
  </si>
  <si>
    <t>0309 0912519 244 310</t>
  </si>
  <si>
    <t>182 105 01021 01 1000 110</t>
  </si>
  <si>
    <t>182 106 06033 10 2100 110</t>
  </si>
  <si>
    <t>И.В.Краюшкина</t>
  </si>
  <si>
    <t>182 105 03010 01 2100 110</t>
  </si>
  <si>
    <t>0503 0512507 244 225</t>
  </si>
  <si>
    <t>0503 0519999 852 290</t>
  </si>
  <si>
    <t>857 116 51040 02 0000 140</t>
  </si>
  <si>
    <t xml:space="preserve">951 117 05050 10 0000 180 </t>
  </si>
  <si>
    <t xml:space="preserve">951 117 05050 10 0000 172 </t>
  </si>
  <si>
    <t>0503 0512507 244 340</t>
  </si>
  <si>
    <t>0409 0612528 244 226</t>
  </si>
  <si>
    <t>0.00</t>
  </si>
  <si>
    <t>0801 0317385 611 241</t>
  </si>
  <si>
    <t>182 106 06033 10 4000 110</t>
  </si>
  <si>
    <t>0409 0612514 244 225</t>
  </si>
  <si>
    <t>0409 0612528 244 340</t>
  </si>
  <si>
    <t>0503 0510000 000 000</t>
  </si>
  <si>
    <t>0203 1235118 121 210</t>
  </si>
  <si>
    <t>0203 1235118 121 211</t>
  </si>
  <si>
    <t>0203 1235118 121 213</t>
  </si>
  <si>
    <t>081 116 90050 10 6000 140</t>
  </si>
  <si>
    <t>182 101 02010 01 4000 110</t>
  </si>
  <si>
    <t xml:space="preserve">                                                                        на  1 декабря 2015 г.</t>
  </si>
  <si>
    <t>01.12.2015</t>
  </si>
  <si>
    <t>"03" декабря 2015 г.</t>
  </si>
  <si>
    <t>0503 0512507 244 222</t>
  </si>
  <si>
    <t>0503 0512507 244 226</t>
  </si>
  <si>
    <t xml:space="preserve">Прочие работы, услуги </t>
  </si>
  <si>
    <t>65900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</si>
</sst>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u/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5" xfId="0" applyBorder="1" applyAlignment="1"/>
    <xf numFmtId="49" fontId="0" fillId="0" borderId="5" xfId="0" applyNumberFormat="1" applyBorder="1"/>
    <xf numFmtId="0" fontId="0" fillId="0" borderId="5" xfId="0" applyBorder="1"/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/>
    <xf numFmtId="49" fontId="2" fillId="0" borderId="7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2" fillId="0" borderId="0" xfId="0" applyNumberFormat="1" applyFont="1" applyBorder="1"/>
    <xf numFmtId="0" fontId="3" fillId="0" borderId="5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Border="1"/>
    <xf numFmtId="0" fontId="0" fillId="0" borderId="0" xfId="0" applyBorder="1"/>
    <xf numFmtId="0" fontId="4" fillId="0" borderId="0" xfId="0" applyFont="1" applyAlignment="1"/>
    <xf numFmtId="0" fontId="0" fillId="0" borderId="0" xfId="0" applyAlignment="1"/>
    <xf numFmtId="49" fontId="2" fillId="0" borderId="12" xfId="0" applyNumberFormat="1" applyFont="1" applyBorder="1"/>
    <xf numFmtId="0" fontId="2" fillId="0" borderId="11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Continuous"/>
    </xf>
    <xf numFmtId="0" fontId="1" fillId="0" borderId="0" xfId="0" applyFont="1"/>
    <xf numFmtId="2" fontId="2" fillId="0" borderId="14" xfId="0" applyNumberFormat="1" applyFont="1" applyBorder="1" applyAlignment="1">
      <alignment horizontal="center"/>
    </xf>
    <xf numFmtId="0" fontId="3" fillId="0" borderId="0" xfId="0" applyFont="1"/>
    <xf numFmtId="2" fontId="2" fillId="0" borderId="3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10" fillId="0" borderId="0" xfId="0" applyFont="1"/>
    <xf numFmtId="49" fontId="2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2" fontId="3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 indent="2"/>
    </xf>
    <xf numFmtId="49" fontId="3" fillId="0" borderId="16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left" wrapText="1"/>
    </xf>
    <xf numFmtId="0" fontId="7" fillId="0" borderId="0" xfId="0" applyFont="1"/>
    <xf numFmtId="0" fontId="3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7" fillId="0" borderId="16" xfId="0" applyNumberFormat="1" applyFont="1" applyBorder="1" applyAlignment="1">
      <alignment horizontal="left" wrapText="1"/>
    </xf>
    <xf numFmtId="2" fontId="2" fillId="0" borderId="16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2" fontId="8" fillId="0" borderId="16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2" fontId="0" fillId="0" borderId="16" xfId="0" applyNumberFormat="1" applyFont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0" borderId="2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8"/>
  <sheetViews>
    <sheetView view="pageBreakPreview" topLeftCell="A116" zoomScale="110" zoomScaleSheetLayoutView="110" workbookViewId="0">
      <selection activeCell="F149" sqref="F149"/>
    </sheetView>
  </sheetViews>
  <sheetFormatPr defaultRowHeight="12.75"/>
  <cols>
    <col min="1" max="1" width="47.42578125" customWidth="1"/>
    <col min="2" max="2" width="4.5703125" customWidth="1"/>
    <col min="3" max="3" width="23" customWidth="1"/>
    <col min="4" max="4" width="11.7109375" customWidth="1"/>
    <col min="5" max="5" width="10.85546875" customWidth="1"/>
    <col min="6" max="6" width="12.42578125" customWidth="1"/>
    <col min="7" max="7" width="10.5703125" customWidth="1"/>
    <col min="8" max="8" width="11.42578125" customWidth="1"/>
    <col min="9" max="9" width="11.5703125" customWidth="1"/>
    <col min="10" max="10" width="12.28515625" customWidth="1"/>
    <col min="11" max="11" width="14.5703125" customWidth="1"/>
  </cols>
  <sheetData>
    <row r="1" spans="1:11" ht="15">
      <c r="B1" s="33"/>
      <c r="C1" s="11"/>
      <c r="D1" s="33" t="s">
        <v>57</v>
      </c>
      <c r="E1" s="10"/>
      <c r="F1" s="10"/>
      <c r="G1" s="10"/>
      <c r="H1" s="10"/>
      <c r="I1" s="10"/>
      <c r="J1" s="10" t="s">
        <v>71</v>
      </c>
      <c r="K1" s="21"/>
    </row>
    <row r="2" spans="1:11">
      <c r="A2" s="32"/>
      <c r="B2" s="3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128" t="s">
        <v>7</v>
      </c>
      <c r="B3" s="108"/>
      <c r="C3" s="108" t="s">
        <v>83</v>
      </c>
      <c r="D3" s="98"/>
      <c r="E3" s="98"/>
      <c r="F3" s="127" t="s">
        <v>9</v>
      </c>
      <c r="G3" s="127"/>
      <c r="H3" s="127"/>
      <c r="I3" s="127"/>
      <c r="J3" s="109" t="s">
        <v>58</v>
      </c>
      <c r="K3" s="98"/>
    </row>
    <row r="4" spans="1:11" ht="9.75" customHeight="1">
      <c r="A4" s="129"/>
      <c r="B4" s="108" t="s">
        <v>23</v>
      </c>
      <c r="C4" s="108" t="s">
        <v>84</v>
      </c>
      <c r="D4" s="98" t="s">
        <v>72</v>
      </c>
      <c r="E4" s="98" t="s">
        <v>59</v>
      </c>
      <c r="F4" s="127"/>
      <c r="G4" s="127"/>
      <c r="H4" s="127"/>
      <c r="I4" s="127"/>
      <c r="J4" s="109" t="s">
        <v>60</v>
      </c>
      <c r="K4" s="98"/>
    </row>
    <row r="5" spans="1:11" ht="11.25" customHeight="1">
      <c r="A5" s="129"/>
      <c r="B5" s="108" t="s">
        <v>24</v>
      </c>
      <c r="C5" s="108" t="s">
        <v>91</v>
      </c>
      <c r="D5" s="98" t="s">
        <v>73</v>
      </c>
      <c r="E5" s="98" t="s">
        <v>61</v>
      </c>
      <c r="F5" s="98" t="s">
        <v>96</v>
      </c>
      <c r="G5" s="75" t="s">
        <v>10</v>
      </c>
      <c r="H5" s="98" t="s">
        <v>13</v>
      </c>
      <c r="I5" s="98"/>
      <c r="J5" s="98" t="s">
        <v>62</v>
      </c>
      <c r="K5" s="98" t="s">
        <v>62</v>
      </c>
    </row>
    <row r="6" spans="1:11" ht="11.25" customHeight="1">
      <c r="A6" s="129"/>
      <c r="B6" s="108" t="s">
        <v>25</v>
      </c>
      <c r="C6" s="108" t="s">
        <v>99</v>
      </c>
      <c r="D6" s="98" t="s">
        <v>5</v>
      </c>
      <c r="E6" s="98" t="s">
        <v>63</v>
      </c>
      <c r="F6" s="98" t="s">
        <v>97</v>
      </c>
      <c r="G6" s="98" t="s">
        <v>11</v>
      </c>
      <c r="H6" s="98" t="s">
        <v>14</v>
      </c>
      <c r="I6" s="98" t="s">
        <v>15</v>
      </c>
      <c r="J6" s="98" t="s">
        <v>64</v>
      </c>
      <c r="K6" s="98" t="s">
        <v>65</v>
      </c>
    </row>
    <row r="7" spans="1:11" ht="10.5" customHeight="1">
      <c r="A7" s="129"/>
      <c r="B7" s="108"/>
      <c r="C7" s="108" t="s">
        <v>92</v>
      </c>
      <c r="D7" s="98"/>
      <c r="E7" s="98"/>
      <c r="F7" s="98" t="s">
        <v>98</v>
      </c>
      <c r="G7" s="98" t="s">
        <v>12</v>
      </c>
      <c r="H7" s="98"/>
      <c r="I7" s="98"/>
      <c r="J7" s="98" t="s">
        <v>66</v>
      </c>
      <c r="K7" s="98" t="s">
        <v>61</v>
      </c>
    </row>
    <row r="8" spans="1:11" ht="11.25" customHeight="1">
      <c r="A8" s="130"/>
      <c r="B8" s="108"/>
      <c r="C8" s="108"/>
      <c r="D8" s="98"/>
      <c r="E8" s="98"/>
      <c r="F8" s="98"/>
      <c r="G8" s="98"/>
      <c r="H8" s="98"/>
      <c r="I8" s="98"/>
      <c r="J8" s="98"/>
      <c r="K8" s="98" t="s">
        <v>63</v>
      </c>
    </row>
    <row r="9" spans="1:11">
      <c r="A9" s="97">
        <v>1</v>
      </c>
      <c r="B9" s="97">
        <v>2</v>
      </c>
      <c r="C9" s="97">
        <v>3</v>
      </c>
      <c r="D9" s="98" t="s">
        <v>2</v>
      </c>
      <c r="E9" s="98" t="s">
        <v>3</v>
      </c>
      <c r="F9" s="98" t="s">
        <v>16</v>
      </c>
      <c r="G9" s="98" t="s">
        <v>17</v>
      </c>
      <c r="H9" s="98" t="s">
        <v>18</v>
      </c>
      <c r="I9" s="98" t="s">
        <v>19</v>
      </c>
      <c r="J9" s="98" t="s">
        <v>67</v>
      </c>
      <c r="K9" s="98" t="s">
        <v>68</v>
      </c>
    </row>
    <row r="10" spans="1:11" s="84" customFormat="1" ht="15" customHeight="1">
      <c r="A10" s="99" t="s">
        <v>69</v>
      </c>
      <c r="B10" s="80" t="s">
        <v>70</v>
      </c>
      <c r="C10" s="80" t="s">
        <v>46</v>
      </c>
      <c r="D10" s="71">
        <f>D12+D72+D77+D86+D102+D125+D129+D140+D145</f>
        <v>8695300.0600000005</v>
      </c>
      <c r="E10" s="71">
        <f>D10</f>
        <v>8695300.0600000005</v>
      </c>
      <c r="F10" s="71">
        <f>F12+F72+F77+F86+F102+F129+F140+F145+F125</f>
        <v>7689620.0499999998</v>
      </c>
      <c r="G10" s="71" t="s">
        <v>166</v>
      </c>
      <c r="H10" s="71">
        <v>193035.25</v>
      </c>
      <c r="I10" s="71">
        <f>H10+F10</f>
        <v>7882655.2999999998</v>
      </c>
      <c r="J10" s="71">
        <f>D10-I10</f>
        <v>812644.76000000071</v>
      </c>
      <c r="K10" s="71">
        <f>E10-I10</f>
        <v>812644.76000000071</v>
      </c>
    </row>
    <row r="11" spans="1:11" s="54" customFormat="1" ht="15" customHeight="1">
      <c r="A11" s="100" t="s">
        <v>8</v>
      </c>
      <c r="B11" s="82"/>
      <c r="C11" s="80" t="s">
        <v>122</v>
      </c>
      <c r="D11" s="71" t="s">
        <v>166</v>
      </c>
      <c r="E11" s="71" t="s">
        <v>166</v>
      </c>
      <c r="F11" s="71" t="s">
        <v>166</v>
      </c>
      <c r="G11" s="71" t="s">
        <v>166</v>
      </c>
      <c r="H11" s="71" t="s">
        <v>166</v>
      </c>
      <c r="I11" s="71" t="str">
        <f t="shared" ref="I11:I20" si="0">F11</f>
        <v>-</v>
      </c>
      <c r="J11" s="71" t="s">
        <v>166</v>
      </c>
      <c r="K11" s="71" t="s">
        <v>166</v>
      </c>
    </row>
    <row r="12" spans="1:11" s="54" customFormat="1" ht="15" customHeight="1">
      <c r="A12" s="100"/>
      <c r="B12" s="80" t="s">
        <v>132</v>
      </c>
      <c r="C12" s="80" t="s">
        <v>213</v>
      </c>
      <c r="D12" s="71">
        <f>D13+D26+D54+D57</f>
        <v>3471500</v>
      </c>
      <c r="E12" s="71">
        <f>D12</f>
        <v>3471500</v>
      </c>
      <c r="F12" s="71">
        <f>F13+F26+F57</f>
        <v>2967671.35</v>
      </c>
      <c r="G12" s="71"/>
      <c r="H12" s="71"/>
      <c r="I12" s="71">
        <f t="shared" si="0"/>
        <v>2967671.35</v>
      </c>
      <c r="J12" s="71">
        <f t="shared" ref="J12:J20" si="1">D12-I12</f>
        <v>503828.64999999991</v>
      </c>
      <c r="K12" s="71">
        <f t="shared" ref="K12:K20" si="2">E12-I12</f>
        <v>503828.64999999991</v>
      </c>
    </row>
    <row r="13" spans="1:11" s="84" customFormat="1" ht="15" customHeight="1">
      <c r="A13" s="99" t="s">
        <v>146</v>
      </c>
      <c r="B13" s="80" t="s">
        <v>132</v>
      </c>
      <c r="C13" s="80" t="s">
        <v>240</v>
      </c>
      <c r="D13" s="71">
        <f>D14+D18+D22</f>
        <v>841200</v>
      </c>
      <c r="E13" s="71">
        <f>D13</f>
        <v>841200</v>
      </c>
      <c r="F13" s="71">
        <f>F14+F18</f>
        <v>718362.18</v>
      </c>
      <c r="G13" s="71" t="s">
        <v>166</v>
      </c>
      <c r="H13" s="71" t="s">
        <v>166</v>
      </c>
      <c r="I13" s="71">
        <f t="shared" si="0"/>
        <v>718362.18</v>
      </c>
      <c r="J13" s="71">
        <f t="shared" si="1"/>
        <v>122837.81999999995</v>
      </c>
      <c r="K13" s="71">
        <f t="shared" si="2"/>
        <v>122837.81999999995</v>
      </c>
    </row>
    <row r="14" spans="1:11" s="52" customFormat="1" ht="30" customHeight="1">
      <c r="A14" s="99" t="s">
        <v>358</v>
      </c>
      <c r="B14" s="80" t="s">
        <v>132</v>
      </c>
      <c r="C14" s="80" t="s">
        <v>303</v>
      </c>
      <c r="D14" s="71">
        <f>D15</f>
        <v>791200</v>
      </c>
      <c r="E14" s="71">
        <f>E15</f>
        <v>791200</v>
      </c>
      <c r="F14" s="71">
        <f>F15</f>
        <v>679924.78</v>
      </c>
      <c r="G14" s="101" t="s">
        <v>166</v>
      </c>
      <c r="H14" s="101" t="s">
        <v>166</v>
      </c>
      <c r="I14" s="71">
        <f t="shared" si="0"/>
        <v>679924.78</v>
      </c>
      <c r="J14" s="71">
        <f t="shared" si="1"/>
        <v>111275.21999999997</v>
      </c>
      <c r="K14" s="71">
        <f t="shared" si="2"/>
        <v>111275.21999999997</v>
      </c>
    </row>
    <row r="15" spans="1:11" s="52" customFormat="1" ht="21.75" customHeight="1">
      <c r="A15" s="99" t="s">
        <v>205</v>
      </c>
      <c r="B15" s="80" t="s">
        <v>129</v>
      </c>
      <c r="C15" s="80" t="s">
        <v>304</v>
      </c>
      <c r="D15" s="71">
        <f>D16+D17</f>
        <v>791200</v>
      </c>
      <c r="E15" s="71">
        <f>E16+E17</f>
        <v>791200</v>
      </c>
      <c r="F15" s="71">
        <f>F16+F17</f>
        <v>679924.78</v>
      </c>
      <c r="G15" s="101" t="s">
        <v>166</v>
      </c>
      <c r="H15" s="101" t="s">
        <v>166</v>
      </c>
      <c r="I15" s="71">
        <f t="shared" si="0"/>
        <v>679924.78</v>
      </c>
      <c r="J15" s="71">
        <f t="shared" si="1"/>
        <v>111275.21999999997</v>
      </c>
      <c r="K15" s="71">
        <f t="shared" si="2"/>
        <v>111275.21999999997</v>
      </c>
    </row>
    <row r="16" spans="1:11" ht="15" customHeight="1">
      <c r="A16" s="100" t="s">
        <v>201</v>
      </c>
      <c r="B16" s="82" t="s">
        <v>130</v>
      </c>
      <c r="C16" s="82" t="s">
        <v>305</v>
      </c>
      <c r="D16" s="56">
        <v>607000</v>
      </c>
      <c r="E16" s="56">
        <f>D16</f>
        <v>607000</v>
      </c>
      <c r="F16" s="56">
        <v>521759.13</v>
      </c>
      <c r="G16" s="101" t="s">
        <v>166</v>
      </c>
      <c r="H16" s="101" t="s">
        <v>166</v>
      </c>
      <c r="I16" s="74">
        <f t="shared" si="0"/>
        <v>521759.13</v>
      </c>
      <c r="J16" s="74">
        <f t="shared" si="1"/>
        <v>85240.87</v>
      </c>
      <c r="K16" s="74">
        <f t="shared" si="2"/>
        <v>85240.87</v>
      </c>
    </row>
    <row r="17" spans="1:11" ht="15" customHeight="1">
      <c r="A17" s="100" t="s">
        <v>161</v>
      </c>
      <c r="B17" s="82" t="s">
        <v>131</v>
      </c>
      <c r="C17" s="82" t="s">
        <v>306</v>
      </c>
      <c r="D17" s="56">
        <v>184200</v>
      </c>
      <c r="E17" s="56">
        <f>D17</f>
        <v>184200</v>
      </c>
      <c r="F17" s="56">
        <v>158165.65</v>
      </c>
      <c r="G17" s="101" t="s">
        <v>166</v>
      </c>
      <c r="H17" s="101" t="s">
        <v>166</v>
      </c>
      <c r="I17" s="74">
        <f t="shared" si="0"/>
        <v>158165.65</v>
      </c>
      <c r="J17" s="74">
        <f t="shared" si="1"/>
        <v>26034.350000000006</v>
      </c>
      <c r="K17" s="74">
        <f t="shared" si="2"/>
        <v>26034.350000000006</v>
      </c>
    </row>
    <row r="18" spans="1:11" s="52" customFormat="1" ht="21" customHeight="1">
      <c r="A18" s="99" t="s">
        <v>204</v>
      </c>
      <c r="B18" s="80" t="s">
        <v>132</v>
      </c>
      <c r="C18" s="80" t="s">
        <v>307</v>
      </c>
      <c r="D18" s="71">
        <f t="shared" ref="D18:F19" si="3">D19</f>
        <v>49200</v>
      </c>
      <c r="E18" s="71">
        <f t="shared" si="3"/>
        <v>49200</v>
      </c>
      <c r="F18" s="71">
        <f t="shared" si="3"/>
        <v>38437.4</v>
      </c>
      <c r="G18" s="101" t="s">
        <v>166</v>
      </c>
      <c r="H18" s="101" t="s">
        <v>166</v>
      </c>
      <c r="I18" s="71">
        <f t="shared" si="0"/>
        <v>38437.4</v>
      </c>
      <c r="J18" s="71">
        <f t="shared" si="1"/>
        <v>10762.599999999999</v>
      </c>
      <c r="K18" s="71">
        <f t="shared" si="2"/>
        <v>10762.599999999999</v>
      </c>
    </row>
    <row r="19" spans="1:11" ht="21.75" customHeight="1">
      <c r="A19" s="100" t="s">
        <v>205</v>
      </c>
      <c r="B19" s="82" t="s">
        <v>129</v>
      </c>
      <c r="C19" s="82" t="s">
        <v>308</v>
      </c>
      <c r="D19" s="56">
        <f>D20</f>
        <v>49200</v>
      </c>
      <c r="E19" s="56">
        <f t="shared" si="3"/>
        <v>49200</v>
      </c>
      <c r="F19" s="56">
        <f t="shared" si="3"/>
        <v>38437.4</v>
      </c>
      <c r="G19" s="101" t="s">
        <v>166</v>
      </c>
      <c r="H19" s="101" t="s">
        <v>166</v>
      </c>
      <c r="I19" s="74">
        <f t="shared" si="0"/>
        <v>38437.4</v>
      </c>
      <c r="J19" s="74">
        <f t="shared" si="1"/>
        <v>10762.599999999999</v>
      </c>
      <c r="K19" s="74">
        <f t="shared" si="2"/>
        <v>10762.599999999999</v>
      </c>
    </row>
    <row r="20" spans="1:11" ht="15" customHeight="1">
      <c r="A20" s="100" t="s">
        <v>202</v>
      </c>
      <c r="B20" s="82" t="s">
        <v>133</v>
      </c>
      <c r="C20" s="82" t="s">
        <v>309</v>
      </c>
      <c r="D20" s="56">
        <v>49200</v>
      </c>
      <c r="E20" s="56">
        <f>D20</f>
        <v>49200</v>
      </c>
      <c r="F20" s="56">
        <v>38437.4</v>
      </c>
      <c r="G20" s="101" t="s">
        <v>166</v>
      </c>
      <c r="H20" s="101" t="s">
        <v>166</v>
      </c>
      <c r="I20" s="74">
        <f t="shared" si="0"/>
        <v>38437.4</v>
      </c>
      <c r="J20" s="74">
        <f t="shared" si="1"/>
        <v>10762.599999999999</v>
      </c>
      <c r="K20" s="74">
        <f t="shared" si="2"/>
        <v>10762.599999999999</v>
      </c>
    </row>
    <row r="21" spans="1:11" ht="15" customHeight="1">
      <c r="A21" s="71" t="s">
        <v>166</v>
      </c>
      <c r="B21" s="101" t="s">
        <v>166</v>
      </c>
      <c r="C21" s="101" t="s">
        <v>166</v>
      </c>
      <c r="D21" s="101" t="s">
        <v>166</v>
      </c>
      <c r="E21" s="101" t="s">
        <v>166</v>
      </c>
      <c r="F21" s="101" t="s">
        <v>166</v>
      </c>
      <c r="G21" s="101" t="s">
        <v>166</v>
      </c>
      <c r="H21" s="101" t="s">
        <v>166</v>
      </c>
      <c r="I21" s="101" t="s">
        <v>166</v>
      </c>
      <c r="J21" s="101" t="s">
        <v>166</v>
      </c>
      <c r="K21" s="101" t="s">
        <v>166</v>
      </c>
    </row>
    <row r="22" spans="1:11" s="52" customFormat="1" ht="15" customHeight="1">
      <c r="A22" s="99" t="s">
        <v>202</v>
      </c>
      <c r="B22" s="80" t="s">
        <v>132</v>
      </c>
      <c r="C22" s="80" t="s">
        <v>374</v>
      </c>
      <c r="D22" s="114">
        <f>D23</f>
        <v>800</v>
      </c>
      <c r="E22" s="71">
        <f>E23</f>
        <v>800</v>
      </c>
      <c r="F22" s="71">
        <f>F23</f>
        <v>0</v>
      </c>
      <c r="G22" s="101" t="s">
        <v>166</v>
      </c>
      <c r="H22" s="101" t="s">
        <v>166</v>
      </c>
      <c r="I22" s="71">
        <f>F22</f>
        <v>0</v>
      </c>
      <c r="J22" s="71">
        <f t="shared" ref="J22:J24" si="4">D22-I22</f>
        <v>800</v>
      </c>
      <c r="K22" s="71">
        <f t="shared" ref="K22:K24" si="5">E22-I22</f>
        <v>800</v>
      </c>
    </row>
    <row r="23" spans="1:11" s="52" customFormat="1" ht="23.25" customHeight="1">
      <c r="A23" s="100" t="s">
        <v>205</v>
      </c>
      <c r="B23" s="80" t="s">
        <v>129</v>
      </c>
      <c r="C23" s="82" t="s">
        <v>370</v>
      </c>
      <c r="D23" s="107">
        <f>D24</f>
        <v>800</v>
      </c>
      <c r="E23" s="74">
        <f t="shared" ref="E23:E24" si="6">D23</f>
        <v>800</v>
      </c>
      <c r="F23" s="74">
        <f>F24</f>
        <v>0</v>
      </c>
      <c r="G23" s="102" t="s">
        <v>166</v>
      </c>
      <c r="H23" s="102" t="s">
        <v>166</v>
      </c>
      <c r="I23" s="74">
        <f>F23</f>
        <v>0</v>
      </c>
      <c r="J23" s="74">
        <f t="shared" si="4"/>
        <v>800</v>
      </c>
      <c r="K23" s="74">
        <f t="shared" si="5"/>
        <v>800</v>
      </c>
    </row>
    <row r="24" spans="1:11" ht="15" customHeight="1">
      <c r="A24" s="100" t="s">
        <v>202</v>
      </c>
      <c r="B24" s="82" t="s">
        <v>133</v>
      </c>
      <c r="C24" s="82" t="s">
        <v>369</v>
      </c>
      <c r="D24" s="89">
        <v>800</v>
      </c>
      <c r="E24" s="74">
        <f t="shared" si="6"/>
        <v>800</v>
      </c>
      <c r="F24" s="56">
        <v>0</v>
      </c>
      <c r="G24" s="101" t="s">
        <v>166</v>
      </c>
      <c r="H24" s="101" t="s">
        <v>166</v>
      </c>
      <c r="I24" s="74">
        <f>F24</f>
        <v>0</v>
      </c>
      <c r="J24" s="74">
        <f t="shared" si="4"/>
        <v>800</v>
      </c>
      <c r="K24" s="74">
        <f t="shared" si="5"/>
        <v>800</v>
      </c>
    </row>
    <row r="25" spans="1:11" ht="15" customHeight="1">
      <c r="A25" s="71"/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 ht="15" customHeight="1">
      <c r="A26" s="99" t="s">
        <v>126</v>
      </c>
      <c r="B26" s="82" t="s">
        <v>166</v>
      </c>
      <c r="C26" s="80" t="s">
        <v>117</v>
      </c>
      <c r="D26" s="71">
        <f>D27+D30+D39+D42+D51</f>
        <v>2504900</v>
      </c>
      <c r="E26" s="71">
        <f>D26</f>
        <v>2504900</v>
      </c>
      <c r="F26" s="71">
        <f>F27+F30+F39+F42+F51</f>
        <v>2146954.9899999998</v>
      </c>
      <c r="G26" s="101" t="s">
        <v>166</v>
      </c>
      <c r="H26" s="101" t="s">
        <v>166</v>
      </c>
      <c r="I26" s="71">
        <f>F26</f>
        <v>2146954.9899999998</v>
      </c>
      <c r="J26" s="71">
        <f>D26-I26</f>
        <v>357945.01000000024</v>
      </c>
      <c r="K26" s="71">
        <f>E26-I26</f>
        <v>357945.01000000024</v>
      </c>
    </row>
    <row r="27" spans="1:11" s="52" customFormat="1" ht="22.5" customHeight="1">
      <c r="A27" s="99" t="s">
        <v>250</v>
      </c>
      <c r="B27" s="80" t="s">
        <v>132</v>
      </c>
      <c r="C27" s="80" t="s">
        <v>247</v>
      </c>
      <c r="D27" s="114">
        <f>D28</f>
        <v>36100</v>
      </c>
      <c r="E27" s="71">
        <f t="shared" ref="E27:E28" si="7">D27</f>
        <v>36100</v>
      </c>
      <c r="F27" s="71">
        <f>F28</f>
        <v>32467</v>
      </c>
      <c r="G27" s="101" t="s">
        <v>166</v>
      </c>
      <c r="H27" s="101" t="s">
        <v>166</v>
      </c>
      <c r="I27" s="71">
        <f t="shared" ref="I27:I28" si="8">F27</f>
        <v>32467</v>
      </c>
      <c r="J27" s="71">
        <f t="shared" ref="J27:J28" si="9">D27-I27</f>
        <v>3633</v>
      </c>
      <c r="K27" s="71">
        <f t="shared" ref="K27:K28" si="10">E27-I27</f>
        <v>3633</v>
      </c>
    </row>
    <row r="28" spans="1:11" s="69" customFormat="1" ht="15" customHeight="1">
      <c r="A28" s="100" t="s">
        <v>163</v>
      </c>
      <c r="B28" s="82" t="s">
        <v>134</v>
      </c>
      <c r="C28" s="82" t="s">
        <v>248</v>
      </c>
      <c r="D28" s="107">
        <f>D29</f>
        <v>36100</v>
      </c>
      <c r="E28" s="74">
        <f t="shared" si="7"/>
        <v>36100</v>
      </c>
      <c r="F28" s="74">
        <f>F29</f>
        <v>32467</v>
      </c>
      <c r="G28" s="102" t="s">
        <v>166</v>
      </c>
      <c r="H28" s="102" t="s">
        <v>166</v>
      </c>
      <c r="I28" s="74">
        <f t="shared" si="8"/>
        <v>32467</v>
      </c>
      <c r="J28" s="74">
        <f t="shared" si="9"/>
        <v>3633</v>
      </c>
      <c r="K28" s="74">
        <f t="shared" si="10"/>
        <v>3633</v>
      </c>
    </row>
    <row r="29" spans="1:11" ht="15" customHeight="1">
      <c r="A29" s="100" t="s">
        <v>207</v>
      </c>
      <c r="B29" s="82" t="s">
        <v>138</v>
      </c>
      <c r="C29" s="82" t="s">
        <v>249</v>
      </c>
      <c r="D29" s="89">
        <v>36100</v>
      </c>
      <c r="E29" s="56">
        <f t="shared" ref="E29" si="11">D29</f>
        <v>36100</v>
      </c>
      <c r="F29" s="56">
        <v>32467</v>
      </c>
      <c r="G29" s="101" t="s">
        <v>166</v>
      </c>
      <c r="H29" s="101" t="s">
        <v>166</v>
      </c>
      <c r="I29" s="74">
        <f t="shared" ref="I29" si="12">F29</f>
        <v>32467</v>
      </c>
      <c r="J29" s="74">
        <f t="shared" ref="J29" si="13">D29-I29</f>
        <v>3633</v>
      </c>
      <c r="K29" s="74">
        <f t="shared" ref="K29" si="14">E29-I29</f>
        <v>3633</v>
      </c>
    </row>
    <row r="30" spans="1:11" ht="34.5" customHeight="1">
      <c r="A30" s="99" t="s">
        <v>358</v>
      </c>
      <c r="B30" s="80" t="s">
        <v>132</v>
      </c>
      <c r="C30" s="80" t="s">
        <v>310</v>
      </c>
      <c r="D30" s="114">
        <f>D31+D35</f>
        <v>2161100</v>
      </c>
      <c r="E30" s="71">
        <f>E31+E35</f>
        <v>2161100</v>
      </c>
      <c r="F30" s="71">
        <f>F31+F35</f>
        <v>1855955.0999999999</v>
      </c>
      <c r="G30" s="71" t="s">
        <v>166</v>
      </c>
      <c r="H30" s="71" t="s">
        <v>166</v>
      </c>
      <c r="I30" s="71">
        <f>F30</f>
        <v>1855955.0999999999</v>
      </c>
      <c r="J30" s="71">
        <f>D30-I30</f>
        <v>305144.90000000014</v>
      </c>
      <c r="K30" s="71">
        <f>E30-I30</f>
        <v>305144.90000000014</v>
      </c>
    </row>
    <row r="31" spans="1:11" s="52" customFormat="1" ht="13.5" customHeight="1">
      <c r="A31" s="99" t="s">
        <v>281</v>
      </c>
      <c r="B31" s="80" t="s">
        <v>132</v>
      </c>
      <c r="C31" s="80" t="s">
        <v>311</v>
      </c>
      <c r="D31" s="114">
        <f>D32</f>
        <v>1982500</v>
      </c>
      <c r="E31" s="71">
        <f>E32</f>
        <v>1982500</v>
      </c>
      <c r="F31" s="71">
        <f>F32</f>
        <v>1722664.5899999999</v>
      </c>
      <c r="G31" s="101" t="s">
        <v>166</v>
      </c>
      <c r="H31" s="101" t="s">
        <v>166</v>
      </c>
      <c r="I31" s="71">
        <f>F31</f>
        <v>1722664.5899999999</v>
      </c>
      <c r="J31" s="71">
        <f t="shared" ref="J31:J43" si="15">D31-I31</f>
        <v>259835.41000000015</v>
      </c>
      <c r="K31" s="71">
        <f t="shared" ref="K31:K48" si="16">E31-I31</f>
        <v>259835.41000000015</v>
      </c>
    </row>
    <row r="32" spans="1:11" s="52" customFormat="1" ht="23.25" customHeight="1">
      <c r="A32" s="100" t="s">
        <v>205</v>
      </c>
      <c r="B32" s="80" t="s">
        <v>129</v>
      </c>
      <c r="C32" s="80" t="s">
        <v>312</v>
      </c>
      <c r="D32" s="71">
        <f>D33+D34</f>
        <v>1982500</v>
      </c>
      <c r="E32" s="71">
        <f t="shared" ref="E32:E37" si="17">D32</f>
        <v>1982500</v>
      </c>
      <c r="F32" s="71">
        <f>F33+F34</f>
        <v>1722664.5899999999</v>
      </c>
      <c r="G32" s="101" t="s">
        <v>166</v>
      </c>
      <c r="H32" s="101" t="s">
        <v>166</v>
      </c>
      <c r="I32" s="71">
        <f>F32</f>
        <v>1722664.5899999999</v>
      </c>
      <c r="J32" s="71">
        <f t="shared" si="15"/>
        <v>259835.41000000015</v>
      </c>
      <c r="K32" s="71">
        <f t="shared" si="16"/>
        <v>259835.41000000015</v>
      </c>
    </row>
    <row r="33" spans="1:11" ht="15" customHeight="1">
      <c r="A33" s="73" t="s">
        <v>201</v>
      </c>
      <c r="B33" s="82" t="s">
        <v>130</v>
      </c>
      <c r="C33" s="82" t="s">
        <v>313</v>
      </c>
      <c r="D33" s="56">
        <v>1537000</v>
      </c>
      <c r="E33" s="74">
        <f t="shared" si="17"/>
        <v>1537000</v>
      </c>
      <c r="F33" s="56">
        <v>1323943.99</v>
      </c>
      <c r="G33" s="101" t="s">
        <v>166</v>
      </c>
      <c r="H33" s="101" t="s">
        <v>166</v>
      </c>
      <c r="I33" s="74">
        <f>F33</f>
        <v>1323943.99</v>
      </c>
      <c r="J33" s="74">
        <f t="shared" si="15"/>
        <v>213056.01</v>
      </c>
      <c r="K33" s="74">
        <f t="shared" si="16"/>
        <v>213056.01</v>
      </c>
    </row>
    <row r="34" spans="1:11" ht="15" customHeight="1">
      <c r="A34" s="73" t="s">
        <v>161</v>
      </c>
      <c r="B34" s="82" t="s">
        <v>131</v>
      </c>
      <c r="C34" s="82" t="s">
        <v>314</v>
      </c>
      <c r="D34" s="56">
        <v>445500</v>
      </c>
      <c r="E34" s="74">
        <f t="shared" si="17"/>
        <v>445500</v>
      </c>
      <c r="F34" s="56">
        <v>398720.6</v>
      </c>
      <c r="G34" s="101" t="s">
        <v>166</v>
      </c>
      <c r="H34" s="101" t="s">
        <v>166</v>
      </c>
      <c r="I34" s="74">
        <f t="shared" ref="I34:I43" si="18">F34</f>
        <v>398720.6</v>
      </c>
      <c r="J34" s="74">
        <f>D34-F34</f>
        <v>46779.400000000023</v>
      </c>
      <c r="K34" s="74">
        <f t="shared" si="16"/>
        <v>46779.400000000023</v>
      </c>
    </row>
    <row r="35" spans="1:11" s="52" customFormat="1" ht="22.5" customHeight="1">
      <c r="A35" s="99" t="s">
        <v>204</v>
      </c>
      <c r="B35" s="80" t="s">
        <v>132</v>
      </c>
      <c r="C35" s="80" t="s">
        <v>315</v>
      </c>
      <c r="D35" s="114">
        <f>D36</f>
        <v>178600</v>
      </c>
      <c r="E35" s="71">
        <f t="shared" si="17"/>
        <v>178600</v>
      </c>
      <c r="F35" s="71">
        <f>F36</f>
        <v>133290.51</v>
      </c>
      <c r="G35" s="101" t="s">
        <v>166</v>
      </c>
      <c r="H35" s="101" t="s">
        <v>166</v>
      </c>
      <c r="I35" s="71">
        <f t="shared" si="18"/>
        <v>133290.51</v>
      </c>
      <c r="J35" s="71">
        <f>D35-F35</f>
        <v>45309.489999999991</v>
      </c>
      <c r="K35" s="71">
        <f t="shared" si="16"/>
        <v>45309.489999999991</v>
      </c>
    </row>
    <row r="36" spans="1:11" ht="21.75" customHeight="1">
      <c r="A36" s="100" t="s">
        <v>205</v>
      </c>
      <c r="B36" s="82" t="s">
        <v>129</v>
      </c>
      <c r="C36" s="82" t="s">
        <v>316</v>
      </c>
      <c r="D36" s="56">
        <f>D37</f>
        <v>178600</v>
      </c>
      <c r="E36" s="74">
        <f t="shared" si="17"/>
        <v>178600</v>
      </c>
      <c r="F36" s="74">
        <f>F37</f>
        <v>133290.51</v>
      </c>
      <c r="G36" s="101" t="s">
        <v>166</v>
      </c>
      <c r="H36" s="101" t="s">
        <v>166</v>
      </c>
      <c r="I36" s="74">
        <f t="shared" si="18"/>
        <v>133290.51</v>
      </c>
      <c r="J36" s="74">
        <f>D36-F36</f>
        <v>45309.489999999991</v>
      </c>
      <c r="K36" s="74">
        <f t="shared" si="16"/>
        <v>45309.489999999991</v>
      </c>
    </row>
    <row r="37" spans="1:11" ht="15" customHeight="1">
      <c r="A37" s="100" t="s">
        <v>202</v>
      </c>
      <c r="B37" s="82" t="s">
        <v>133</v>
      </c>
      <c r="C37" s="82" t="s">
        <v>317</v>
      </c>
      <c r="D37" s="56">
        <v>178600</v>
      </c>
      <c r="E37" s="74">
        <f t="shared" si="17"/>
        <v>178600</v>
      </c>
      <c r="F37" s="56">
        <v>133290.51</v>
      </c>
      <c r="G37" s="74" t="s">
        <v>166</v>
      </c>
      <c r="H37" s="74" t="s">
        <v>166</v>
      </c>
      <c r="I37" s="74">
        <f t="shared" si="18"/>
        <v>133290.51</v>
      </c>
      <c r="J37" s="74">
        <f>D37-F37</f>
        <v>45309.489999999991</v>
      </c>
      <c r="K37" s="74">
        <f t="shared" si="16"/>
        <v>45309.489999999991</v>
      </c>
    </row>
    <row r="38" spans="1:11" ht="15" customHeight="1">
      <c r="A38" s="73"/>
      <c r="B38" s="82"/>
      <c r="C38" s="82" t="s">
        <v>166</v>
      </c>
      <c r="D38" s="82" t="s">
        <v>166</v>
      </c>
      <c r="E38" s="82" t="s">
        <v>166</v>
      </c>
      <c r="F38" s="82" t="s">
        <v>166</v>
      </c>
      <c r="G38" s="82" t="s">
        <v>166</v>
      </c>
      <c r="H38" s="82" t="s">
        <v>166</v>
      </c>
      <c r="I38" s="82" t="s">
        <v>166</v>
      </c>
      <c r="J38" s="82" t="s">
        <v>166</v>
      </c>
      <c r="K38" s="82" t="s">
        <v>166</v>
      </c>
    </row>
    <row r="39" spans="1:11" s="52" customFormat="1" ht="15" customHeight="1">
      <c r="A39" s="99" t="s">
        <v>202</v>
      </c>
      <c r="B39" s="80" t="s">
        <v>132</v>
      </c>
      <c r="C39" s="80" t="s">
        <v>373</v>
      </c>
      <c r="D39" s="114">
        <f>D40</f>
        <v>1200</v>
      </c>
      <c r="E39" s="71">
        <f>E40</f>
        <v>1200</v>
      </c>
      <c r="F39" s="71">
        <f>F40</f>
        <v>0</v>
      </c>
      <c r="G39" s="101" t="s">
        <v>166</v>
      </c>
      <c r="H39" s="101" t="s">
        <v>166</v>
      </c>
      <c r="I39" s="71">
        <f>F39</f>
        <v>0</v>
      </c>
      <c r="J39" s="71">
        <f t="shared" ref="J39:J41" si="19">D39-I39</f>
        <v>1200</v>
      </c>
      <c r="K39" s="71">
        <f t="shared" ref="K39:K41" si="20">E39-I39</f>
        <v>1200</v>
      </c>
    </row>
    <row r="40" spans="1:11" s="52" customFormat="1" ht="23.25" customHeight="1">
      <c r="A40" s="100" t="s">
        <v>205</v>
      </c>
      <c r="B40" s="80" t="s">
        <v>129</v>
      </c>
      <c r="C40" s="82" t="s">
        <v>371</v>
      </c>
      <c r="D40" s="107">
        <f>D41</f>
        <v>1200</v>
      </c>
      <c r="E40" s="74">
        <f t="shared" ref="E40:E41" si="21">D40</f>
        <v>1200</v>
      </c>
      <c r="F40" s="74">
        <f>F41</f>
        <v>0</v>
      </c>
      <c r="G40" s="102" t="s">
        <v>166</v>
      </c>
      <c r="H40" s="102" t="s">
        <v>166</v>
      </c>
      <c r="I40" s="74">
        <f>F40</f>
        <v>0</v>
      </c>
      <c r="J40" s="74">
        <f t="shared" si="19"/>
        <v>1200</v>
      </c>
      <c r="K40" s="74">
        <f t="shared" si="20"/>
        <v>1200</v>
      </c>
    </row>
    <row r="41" spans="1:11" ht="15" customHeight="1">
      <c r="A41" s="100" t="s">
        <v>202</v>
      </c>
      <c r="B41" s="82" t="s">
        <v>133</v>
      </c>
      <c r="C41" s="82" t="s">
        <v>372</v>
      </c>
      <c r="D41" s="89">
        <v>1200</v>
      </c>
      <c r="E41" s="74">
        <f t="shared" si="21"/>
        <v>1200</v>
      </c>
      <c r="F41" s="56">
        <v>0</v>
      </c>
      <c r="G41" s="101" t="s">
        <v>166</v>
      </c>
      <c r="H41" s="101" t="s">
        <v>166</v>
      </c>
      <c r="I41" s="74">
        <f>F41</f>
        <v>0</v>
      </c>
      <c r="J41" s="74">
        <f t="shared" si="19"/>
        <v>1200</v>
      </c>
      <c r="K41" s="74">
        <f t="shared" si="20"/>
        <v>1200</v>
      </c>
    </row>
    <row r="42" spans="1:11" s="52" customFormat="1" ht="22.5" customHeight="1">
      <c r="A42" s="99" t="s">
        <v>206</v>
      </c>
      <c r="B42" s="80" t="s">
        <v>132</v>
      </c>
      <c r="C42" s="80" t="s">
        <v>318</v>
      </c>
      <c r="D42" s="114">
        <f>D43+D49</f>
        <v>306300</v>
      </c>
      <c r="E42" s="71">
        <f t="shared" ref="E42:E47" si="22">D42</f>
        <v>306300</v>
      </c>
      <c r="F42" s="71">
        <f>F43+F49</f>
        <v>258332.89</v>
      </c>
      <c r="G42" s="101" t="s">
        <v>166</v>
      </c>
      <c r="H42" s="101" t="s">
        <v>166</v>
      </c>
      <c r="I42" s="71">
        <f t="shared" si="18"/>
        <v>258332.89</v>
      </c>
      <c r="J42" s="71">
        <f t="shared" si="15"/>
        <v>47967.109999999986</v>
      </c>
      <c r="K42" s="71">
        <f t="shared" si="16"/>
        <v>47967.109999999986</v>
      </c>
    </row>
    <row r="43" spans="1:11" s="69" customFormat="1" ht="15" customHeight="1">
      <c r="A43" s="100" t="s">
        <v>163</v>
      </c>
      <c r="B43" s="82" t="s">
        <v>134</v>
      </c>
      <c r="C43" s="82" t="s">
        <v>319</v>
      </c>
      <c r="D43" s="74">
        <f>D44+D45+D46+D47+D48</f>
        <v>172000</v>
      </c>
      <c r="E43" s="74">
        <f t="shared" si="22"/>
        <v>172000</v>
      </c>
      <c r="F43" s="74">
        <f>F44+F45+F46+F47+F48</f>
        <v>130508.95</v>
      </c>
      <c r="G43" s="102" t="s">
        <v>166</v>
      </c>
      <c r="H43" s="102" t="s">
        <v>166</v>
      </c>
      <c r="I43" s="74">
        <f t="shared" si="18"/>
        <v>130508.95</v>
      </c>
      <c r="J43" s="74">
        <f t="shared" si="15"/>
        <v>41491.050000000003</v>
      </c>
      <c r="K43" s="74">
        <f t="shared" si="16"/>
        <v>41491.050000000003</v>
      </c>
    </row>
    <row r="44" spans="1:11" s="69" customFormat="1" ht="15" customHeight="1">
      <c r="A44" s="104" t="s">
        <v>230</v>
      </c>
      <c r="B44" s="82" t="s">
        <v>135</v>
      </c>
      <c r="C44" s="82" t="s">
        <v>320</v>
      </c>
      <c r="D44" s="74">
        <v>15500</v>
      </c>
      <c r="E44" s="74">
        <f>D44</f>
        <v>15500</v>
      </c>
      <c r="F44" s="74">
        <v>11550.92</v>
      </c>
      <c r="G44" s="74" t="s">
        <v>166</v>
      </c>
      <c r="H44" s="74" t="s">
        <v>166</v>
      </c>
      <c r="I44" s="74">
        <f>F44</f>
        <v>11550.92</v>
      </c>
      <c r="J44" s="74">
        <f>D44-I44</f>
        <v>3949.08</v>
      </c>
      <c r="K44" s="74">
        <f>E44-I44</f>
        <v>3949.08</v>
      </c>
    </row>
    <row r="45" spans="1:11" s="52" customFormat="1" ht="15" customHeight="1">
      <c r="A45" s="100" t="s">
        <v>200</v>
      </c>
      <c r="B45" s="82" t="s">
        <v>233</v>
      </c>
      <c r="C45" s="82" t="s">
        <v>328</v>
      </c>
      <c r="D45" s="74">
        <v>1100</v>
      </c>
      <c r="E45" s="74">
        <f t="shared" si="22"/>
        <v>1100</v>
      </c>
      <c r="F45" s="74">
        <v>0</v>
      </c>
      <c r="G45" s="102" t="s">
        <v>166</v>
      </c>
      <c r="H45" s="102" t="s">
        <v>166</v>
      </c>
      <c r="I45" s="74">
        <f t="shared" ref="I45:I52" si="23">F45</f>
        <v>0</v>
      </c>
      <c r="J45" s="74">
        <f t="shared" ref="J45:J52" si="24">D45-I45</f>
        <v>1100</v>
      </c>
      <c r="K45" s="74">
        <f t="shared" si="16"/>
        <v>1100</v>
      </c>
    </row>
    <row r="46" spans="1:11" s="52" customFormat="1" ht="15" customHeight="1">
      <c r="A46" s="100" t="s">
        <v>123</v>
      </c>
      <c r="B46" s="82" t="s">
        <v>136</v>
      </c>
      <c r="C46" s="82" t="s">
        <v>321</v>
      </c>
      <c r="D46" s="74">
        <v>71100</v>
      </c>
      <c r="E46" s="74">
        <f t="shared" ref="E46" si="25">D46</f>
        <v>71100</v>
      </c>
      <c r="F46" s="74">
        <v>47001.59</v>
      </c>
      <c r="G46" s="102" t="s">
        <v>166</v>
      </c>
      <c r="H46" s="102" t="s">
        <v>166</v>
      </c>
      <c r="I46" s="74">
        <f t="shared" ref="I46" si="26">F46</f>
        <v>47001.59</v>
      </c>
      <c r="J46" s="74">
        <f t="shared" ref="J46" si="27">D46-I46</f>
        <v>24098.410000000003</v>
      </c>
      <c r="K46" s="74">
        <f t="shared" ref="K46" si="28">E46-I46</f>
        <v>24098.410000000003</v>
      </c>
    </row>
    <row r="47" spans="1:11" s="52" customFormat="1" ht="15" customHeight="1">
      <c r="A47" s="100" t="s">
        <v>162</v>
      </c>
      <c r="B47" s="82" t="s">
        <v>137</v>
      </c>
      <c r="C47" s="82" t="s">
        <v>322</v>
      </c>
      <c r="D47" s="74">
        <v>54000</v>
      </c>
      <c r="E47" s="74">
        <f t="shared" si="22"/>
        <v>54000</v>
      </c>
      <c r="F47" s="74">
        <v>50650.43</v>
      </c>
      <c r="G47" s="101" t="s">
        <v>166</v>
      </c>
      <c r="H47" s="101" t="s">
        <v>166</v>
      </c>
      <c r="I47" s="74">
        <f t="shared" si="23"/>
        <v>50650.43</v>
      </c>
      <c r="J47" s="74">
        <f t="shared" si="24"/>
        <v>3349.5699999999997</v>
      </c>
      <c r="K47" s="74">
        <f t="shared" si="16"/>
        <v>3349.5699999999997</v>
      </c>
    </row>
    <row r="48" spans="1:11" ht="15" customHeight="1">
      <c r="A48" s="100" t="s">
        <v>207</v>
      </c>
      <c r="B48" s="82" t="s">
        <v>138</v>
      </c>
      <c r="C48" s="82" t="s">
        <v>323</v>
      </c>
      <c r="D48" s="56">
        <v>30300</v>
      </c>
      <c r="E48" s="56">
        <f t="shared" ref="E48:E49" si="29">D48</f>
        <v>30300</v>
      </c>
      <c r="F48" s="56">
        <v>21306.01</v>
      </c>
      <c r="G48" s="101" t="s">
        <v>166</v>
      </c>
      <c r="H48" s="101" t="s">
        <v>166</v>
      </c>
      <c r="I48" s="74">
        <f t="shared" si="23"/>
        <v>21306.01</v>
      </c>
      <c r="J48" s="74">
        <f t="shared" si="24"/>
        <v>8993.9900000000016</v>
      </c>
      <c r="K48" s="74">
        <f t="shared" si="16"/>
        <v>8993.9900000000016</v>
      </c>
    </row>
    <row r="49" spans="1:11" ht="15" customHeight="1">
      <c r="A49" s="99" t="s">
        <v>125</v>
      </c>
      <c r="B49" s="80" t="s">
        <v>232</v>
      </c>
      <c r="C49" s="80" t="s">
        <v>324</v>
      </c>
      <c r="D49" s="71">
        <f>D50</f>
        <v>134300</v>
      </c>
      <c r="E49" s="71">
        <f t="shared" si="29"/>
        <v>134300</v>
      </c>
      <c r="F49" s="71">
        <f>F50</f>
        <v>127823.94</v>
      </c>
      <c r="G49" s="101" t="s">
        <v>166</v>
      </c>
      <c r="H49" s="101" t="s">
        <v>166</v>
      </c>
      <c r="I49" s="71">
        <f t="shared" si="23"/>
        <v>127823.94</v>
      </c>
      <c r="J49" s="71">
        <f t="shared" si="24"/>
        <v>6476.0599999999977</v>
      </c>
      <c r="K49" s="71">
        <f t="shared" ref="K49:K52" si="30">E49-I49</f>
        <v>6476.0599999999977</v>
      </c>
    </row>
    <row r="50" spans="1:11" ht="15" customHeight="1">
      <c r="A50" s="100" t="s">
        <v>125</v>
      </c>
      <c r="B50" s="82" t="s">
        <v>140</v>
      </c>
      <c r="C50" s="82" t="s">
        <v>325</v>
      </c>
      <c r="D50" s="56">
        <v>134300</v>
      </c>
      <c r="E50" s="56">
        <f>D50</f>
        <v>134300</v>
      </c>
      <c r="F50" s="56">
        <v>127823.94</v>
      </c>
      <c r="G50" s="101" t="s">
        <v>166</v>
      </c>
      <c r="H50" s="101" t="s">
        <v>166</v>
      </c>
      <c r="I50" s="74">
        <f t="shared" si="23"/>
        <v>127823.94</v>
      </c>
      <c r="J50" s="74">
        <f t="shared" si="24"/>
        <v>6476.0599999999977</v>
      </c>
      <c r="K50" s="74">
        <f t="shared" si="30"/>
        <v>6476.0599999999977</v>
      </c>
    </row>
    <row r="51" spans="1:11" ht="15" customHeight="1">
      <c r="A51" s="99" t="s">
        <v>125</v>
      </c>
      <c r="B51" s="80" t="s">
        <v>232</v>
      </c>
      <c r="C51" s="80" t="s">
        <v>326</v>
      </c>
      <c r="D51" s="71">
        <f>D52</f>
        <v>200</v>
      </c>
      <c r="E51" s="71">
        <f>E52</f>
        <v>200</v>
      </c>
      <c r="F51" s="71">
        <f>F52</f>
        <v>200</v>
      </c>
      <c r="G51" s="101"/>
      <c r="H51" s="101"/>
      <c r="I51" s="71">
        <f>I52</f>
        <v>200</v>
      </c>
      <c r="J51" s="71">
        <f>E51-I51</f>
        <v>0</v>
      </c>
      <c r="K51" s="71">
        <f t="shared" si="30"/>
        <v>0</v>
      </c>
    </row>
    <row r="52" spans="1:11" s="52" customFormat="1" ht="14.25" customHeight="1">
      <c r="A52" s="100" t="s">
        <v>125</v>
      </c>
      <c r="B52" s="82" t="s">
        <v>140</v>
      </c>
      <c r="C52" s="82" t="s">
        <v>327</v>
      </c>
      <c r="D52" s="74">
        <v>200</v>
      </c>
      <c r="E52" s="74">
        <v>200</v>
      </c>
      <c r="F52" s="74">
        <v>200</v>
      </c>
      <c r="G52" s="102" t="s">
        <v>166</v>
      </c>
      <c r="H52" s="102" t="s">
        <v>166</v>
      </c>
      <c r="I52" s="74">
        <f t="shared" si="23"/>
        <v>200</v>
      </c>
      <c r="J52" s="74">
        <f t="shared" si="24"/>
        <v>0</v>
      </c>
      <c r="K52" s="74">
        <f t="shared" si="30"/>
        <v>0</v>
      </c>
    </row>
    <row r="53" spans="1:11" ht="13.5" customHeight="1">
      <c r="A53" s="71" t="s">
        <v>166</v>
      </c>
      <c r="B53" s="101" t="s">
        <v>166</v>
      </c>
      <c r="C53" s="101" t="s">
        <v>166</v>
      </c>
      <c r="D53" s="101" t="s">
        <v>166</v>
      </c>
      <c r="E53" s="101" t="s">
        <v>166</v>
      </c>
      <c r="F53" s="101" t="s">
        <v>166</v>
      </c>
      <c r="G53" s="101" t="s">
        <v>166</v>
      </c>
      <c r="H53" s="101" t="s">
        <v>166</v>
      </c>
      <c r="I53" s="101" t="s">
        <v>166</v>
      </c>
      <c r="J53" s="74" t="s">
        <v>166</v>
      </c>
      <c r="K53" s="74" t="s">
        <v>166</v>
      </c>
    </row>
    <row r="54" spans="1:11" s="84" customFormat="1" ht="22.5" customHeight="1">
      <c r="A54" s="99" t="s">
        <v>329</v>
      </c>
      <c r="B54" s="80" t="s">
        <v>132</v>
      </c>
      <c r="C54" s="77" t="s">
        <v>330</v>
      </c>
      <c r="D54" s="71">
        <f>D55</f>
        <v>15400</v>
      </c>
      <c r="E54" s="71">
        <f>D54</f>
        <v>15400</v>
      </c>
      <c r="F54" s="71">
        <f>F55</f>
        <v>0</v>
      </c>
      <c r="G54" s="71" t="s">
        <v>166</v>
      </c>
      <c r="H54" s="71" t="s">
        <v>166</v>
      </c>
      <c r="I54" s="71">
        <f>F54</f>
        <v>0</v>
      </c>
      <c r="J54" s="71">
        <f>D54-I54</f>
        <v>15400</v>
      </c>
      <c r="K54" s="71">
        <f>E54-I54</f>
        <v>15400</v>
      </c>
    </row>
    <row r="55" spans="1:11" s="84" customFormat="1" ht="18.75" customHeight="1">
      <c r="A55" s="100" t="s">
        <v>124</v>
      </c>
      <c r="B55" s="82" t="s">
        <v>139</v>
      </c>
      <c r="C55" s="78" t="s">
        <v>330</v>
      </c>
      <c r="D55" s="74">
        <v>15400</v>
      </c>
      <c r="E55" s="74">
        <f>D55</f>
        <v>15400</v>
      </c>
      <c r="F55" s="74">
        <v>0</v>
      </c>
      <c r="G55" s="71" t="s">
        <v>166</v>
      </c>
      <c r="H55" s="71" t="s">
        <v>166</v>
      </c>
      <c r="I55" s="74">
        <f>F55</f>
        <v>0</v>
      </c>
      <c r="J55" s="74">
        <f>D55-I55</f>
        <v>15400</v>
      </c>
      <c r="K55" s="74">
        <f>E55-I55</f>
        <v>15400</v>
      </c>
    </row>
    <row r="56" spans="1:11" ht="13.5" customHeight="1">
      <c r="A56" s="71" t="s">
        <v>166</v>
      </c>
      <c r="B56" s="101" t="s">
        <v>166</v>
      </c>
      <c r="C56" s="101" t="s">
        <v>166</v>
      </c>
      <c r="D56" s="101" t="s">
        <v>166</v>
      </c>
      <c r="E56" s="101" t="s">
        <v>166</v>
      </c>
      <c r="F56" s="101" t="s">
        <v>166</v>
      </c>
      <c r="G56" s="101" t="s">
        <v>166</v>
      </c>
      <c r="H56" s="101" t="s">
        <v>166</v>
      </c>
      <c r="I56" s="101" t="s">
        <v>166</v>
      </c>
      <c r="J56" s="74" t="s">
        <v>166</v>
      </c>
      <c r="K56" s="74" t="s">
        <v>166</v>
      </c>
    </row>
    <row r="57" spans="1:11" ht="15" customHeight="1">
      <c r="A57" s="79" t="s">
        <v>171</v>
      </c>
      <c r="B57" s="80" t="s">
        <v>132</v>
      </c>
      <c r="C57" s="80" t="s">
        <v>178</v>
      </c>
      <c r="D57" s="71">
        <f>D58+D61+D64+D67</f>
        <v>110000</v>
      </c>
      <c r="E57" s="71">
        <f>D57</f>
        <v>110000</v>
      </c>
      <c r="F57" s="71">
        <f>F58+F61+F64+F67</f>
        <v>102354.18000000001</v>
      </c>
      <c r="G57" s="74" t="s">
        <v>166</v>
      </c>
      <c r="H57" s="74" t="s">
        <v>166</v>
      </c>
      <c r="I57" s="71">
        <f>F57</f>
        <v>102354.18000000001</v>
      </c>
      <c r="J57" s="71">
        <f>D57-I57</f>
        <v>7645.8199999999924</v>
      </c>
      <c r="K57" s="71">
        <f>E57-I57</f>
        <v>7645.8199999999924</v>
      </c>
    </row>
    <row r="58" spans="1:11" s="84" customFormat="1" ht="26.25" customHeight="1">
      <c r="A58" s="99" t="s">
        <v>289</v>
      </c>
      <c r="B58" s="83" t="s">
        <v>132</v>
      </c>
      <c r="C58" s="77" t="s">
        <v>252</v>
      </c>
      <c r="D58" s="71">
        <f>D59</f>
        <v>1000</v>
      </c>
      <c r="E58" s="71">
        <f>E59</f>
        <v>1000</v>
      </c>
      <c r="F58" s="71">
        <f>F59</f>
        <v>0</v>
      </c>
      <c r="G58" s="71" t="s">
        <v>166</v>
      </c>
      <c r="H58" s="71" t="s">
        <v>166</v>
      </c>
      <c r="I58" s="71">
        <f>F58</f>
        <v>0</v>
      </c>
      <c r="J58" s="71">
        <f>D58-I58</f>
        <v>1000</v>
      </c>
      <c r="K58" s="71">
        <f>E58-I58</f>
        <v>1000</v>
      </c>
    </row>
    <row r="59" spans="1:11" s="84" customFormat="1" ht="18.75" customHeight="1">
      <c r="A59" s="100" t="s">
        <v>124</v>
      </c>
      <c r="B59" s="82" t="s">
        <v>139</v>
      </c>
      <c r="C59" s="78" t="s">
        <v>251</v>
      </c>
      <c r="D59" s="74">
        <v>1000</v>
      </c>
      <c r="E59" s="74">
        <f>D59</f>
        <v>1000</v>
      </c>
      <c r="F59" s="74">
        <v>0</v>
      </c>
      <c r="G59" s="71" t="s">
        <v>166</v>
      </c>
      <c r="H59" s="71" t="s">
        <v>166</v>
      </c>
      <c r="I59" s="74">
        <f>F59</f>
        <v>0</v>
      </c>
      <c r="J59" s="74">
        <f>D59-I59</f>
        <v>1000</v>
      </c>
      <c r="K59" s="74">
        <f>E59-I59</f>
        <v>1000</v>
      </c>
    </row>
    <row r="60" spans="1:11" s="54" customFormat="1" ht="15" customHeight="1">
      <c r="A60" s="71" t="s">
        <v>166</v>
      </c>
      <c r="B60" s="71" t="s">
        <v>166</v>
      </c>
      <c r="C60" s="74" t="s">
        <v>166</v>
      </c>
      <c r="D60" s="74" t="s">
        <v>166</v>
      </c>
      <c r="E60" s="74" t="s">
        <v>166</v>
      </c>
      <c r="F60" s="74" t="s">
        <v>166</v>
      </c>
      <c r="G60" s="74" t="s">
        <v>166</v>
      </c>
      <c r="H60" s="74" t="s">
        <v>166</v>
      </c>
      <c r="I60" s="74" t="s">
        <v>166</v>
      </c>
      <c r="J60" s="74" t="s">
        <v>166</v>
      </c>
      <c r="K60" s="74" t="s">
        <v>166</v>
      </c>
    </row>
    <row r="61" spans="1:11" s="84" customFormat="1" ht="23.25" customHeight="1">
      <c r="A61" s="99" t="s">
        <v>288</v>
      </c>
      <c r="B61" s="80" t="s">
        <v>132</v>
      </c>
      <c r="C61" s="77" t="s">
        <v>253</v>
      </c>
      <c r="D61" s="71">
        <f>D62</f>
        <v>2000</v>
      </c>
      <c r="E61" s="71">
        <f>D61</f>
        <v>2000</v>
      </c>
      <c r="F61" s="71">
        <f>F62</f>
        <v>0</v>
      </c>
      <c r="G61" s="71" t="s">
        <v>166</v>
      </c>
      <c r="H61" s="71" t="s">
        <v>166</v>
      </c>
      <c r="I61" s="71">
        <f>F61</f>
        <v>0</v>
      </c>
      <c r="J61" s="71">
        <f>D61-I61</f>
        <v>2000</v>
      </c>
      <c r="K61" s="71">
        <f>E61-I61</f>
        <v>2000</v>
      </c>
    </row>
    <row r="62" spans="1:11" s="84" customFormat="1" ht="18.75" customHeight="1">
      <c r="A62" s="100" t="s">
        <v>207</v>
      </c>
      <c r="B62" s="82" t="s">
        <v>138</v>
      </c>
      <c r="C62" s="78" t="s">
        <v>253</v>
      </c>
      <c r="D62" s="74">
        <v>2000</v>
      </c>
      <c r="E62" s="74">
        <f>D62</f>
        <v>2000</v>
      </c>
      <c r="F62" s="74">
        <v>0</v>
      </c>
      <c r="G62" s="74" t="s">
        <v>166</v>
      </c>
      <c r="H62" s="74" t="s">
        <v>166</v>
      </c>
      <c r="I62" s="74">
        <f>F62</f>
        <v>0</v>
      </c>
      <c r="J62" s="74">
        <f>D62-I62</f>
        <v>2000</v>
      </c>
      <c r="K62" s="74">
        <f>E62-I62</f>
        <v>2000</v>
      </c>
    </row>
    <row r="63" spans="1:11" s="54" customFormat="1" ht="15" customHeight="1">
      <c r="A63" s="71" t="s">
        <v>166</v>
      </c>
      <c r="B63" s="71" t="s">
        <v>166</v>
      </c>
      <c r="C63" s="74" t="s">
        <v>166</v>
      </c>
      <c r="D63" s="74" t="s">
        <v>166</v>
      </c>
      <c r="E63" s="74" t="s">
        <v>166</v>
      </c>
      <c r="F63" s="74" t="s">
        <v>166</v>
      </c>
      <c r="G63" s="74" t="s">
        <v>166</v>
      </c>
      <c r="H63" s="74" t="s">
        <v>166</v>
      </c>
      <c r="I63" s="74" t="s">
        <v>166</v>
      </c>
      <c r="J63" s="74" t="s">
        <v>166</v>
      </c>
      <c r="K63" s="74" t="s">
        <v>166</v>
      </c>
    </row>
    <row r="64" spans="1:11" s="84" customFormat="1" ht="21" customHeight="1">
      <c r="A64" s="99" t="s">
        <v>359</v>
      </c>
      <c r="B64" s="80" t="s">
        <v>132</v>
      </c>
      <c r="C64" s="77" t="s">
        <v>254</v>
      </c>
      <c r="D64" s="71">
        <f>D65</f>
        <v>7000</v>
      </c>
      <c r="E64" s="71">
        <f>D64</f>
        <v>7000</v>
      </c>
      <c r="F64" s="71">
        <f>F65</f>
        <v>6100</v>
      </c>
      <c r="G64" s="71" t="s">
        <v>166</v>
      </c>
      <c r="H64" s="71" t="s">
        <v>166</v>
      </c>
      <c r="I64" s="71">
        <f>F64</f>
        <v>6100</v>
      </c>
      <c r="J64" s="71">
        <f>D64-I64</f>
        <v>900</v>
      </c>
      <c r="K64" s="71">
        <f>E64-I64</f>
        <v>900</v>
      </c>
    </row>
    <row r="65" spans="1:256" s="54" customFormat="1" ht="18" customHeight="1">
      <c r="A65" s="100" t="s">
        <v>207</v>
      </c>
      <c r="B65" s="82" t="s">
        <v>138</v>
      </c>
      <c r="C65" s="78" t="s">
        <v>254</v>
      </c>
      <c r="D65" s="74">
        <v>7000</v>
      </c>
      <c r="E65" s="74">
        <f>D65</f>
        <v>7000</v>
      </c>
      <c r="F65" s="74">
        <v>6100</v>
      </c>
      <c r="G65" s="74" t="s">
        <v>166</v>
      </c>
      <c r="H65" s="74" t="s">
        <v>166</v>
      </c>
      <c r="I65" s="74">
        <f>F65</f>
        <v>6100</v>
      </c>
      <c r="J65" s="74">
        <f>D65-I65</f>
        <v>900</v>
      </c>
      <c r="K65" s="74">
        <f>E65-I65</f>
        <v>900</v>
      </c>
    </row>
    <row r="66" spans="1:256" s="54" customFormat="1" ht="15" customHeight="1">
      <c r="A66" s="71" t="s">
        <v>166</v>
      </c>
      <c r="B66" s="71" t="s">
        <v>166</v>
      </c>
      <c r="C66" s="74" t="s">
        <v>166</v>
      </c>
      <c r="D66" s="74" t="s">
        <v>166</v>
      </c>
      <c r="E66" s="74" t="s">
        <v>166</v>
      </c>
      <c r="F66" s="74" t="s">
        <v>166</v>
      </c>
      <c r="G66" s="74" t="s">
        <v>166</v>
      </c>
      <c r="H66" s="74" t="s">
        <v>166</v>
      </c>
      <c r="I66" s="74" t="s">
        <v>166</v>
      </c>
      <c r="J66" s="74" t="s">
        <v>166</v>
      </c>
      <c r="K66" s="74" t="s">
        <v>166</v>
      </c>
    </row>
    <row r="67" spans="1:256" s="84" customFormat="1" ht="25.5" customHeight="1">
      <c r="A67" s="99" t="s">
        <v>359</v>
      </c>
      <c r="B67" s="80" t="s">
        <v>132</v>
      </c>
      <c r="C67" s="77" t="s">
        <v>379</v>
      </c>
      <c r="D67" s="71">
        <f>D68+D69+D70</f>
        <v>100000</v>
      </c>
      <c r="E67" s="71">
        <f>D67</f>
        <v>100000</v>
      </c>
      <c r="F67" s="71">
        <f>F68+F69+F70</f>
        <v>96254.180000000008</v>
      </c>
      <c r="G67" s="71" t="s">
        <v>166</v>
      </c>
      <c r="H67" s="71" t="s">
        <v>166</v>
      </c>
      <c r="I67" s="71">
        <f>F67</f>
        <v>96254.180000000008</v>
      </c>
      <c r="J67" s="71">
        <f>D67-I67</f>
        <v>3745.8199999999924</v>
      </c>
      <c r="K67" s="71">
        <f>E67-I67</f>
        <v>3745.8199999999924</v>
      </c>
    </row>
    <row r="68" spans="1:256" s="84" customFormat="1" ht="14.25" customHeight="1">
      <c r="A68" s="99" t="s">
        <v>378</v>
      </c>
      <c r="B68" s="80" t="s">
        <v>377</v>
      </c>
      <c r="C68" s="77" t="s">
        <v>376</v>
      </c>
      <c r="D68" s="71">
        <v>77800</v>
      </c>
      <c r="E68" s="71">
        <f>D68</f>
        <v>77800</v>
      </c>
      <c r="F68" s="71">
        <v>77780</v>
      </c>
      <c r="G68" s="71" t="s">
        <v>166</v>
      </c>
      <c r="H68" s="71" t="s">
        <v>166</v>
      </c>
      <c r="I68" s="71">
        <f>F68</f>
        <v>77780</v>
      </c>
      <c r="J68" s="71">
        <f>D68-I68</f>
        <v>20</v>
      </c>
      <c r="K68" s="71">
        <f>E68-I68</f>
        <v>20</v>
      </c>
    </row>
    <row r="69" spans="1:256" s="84" customFormat="1" ht="14.25" customHeight="1">
      <c r="A69" s="99" t="s">
        <v>124</v>
      </c>
      <c r="B69" s="80" t="s">
        <v>139</v>
      </c>
      <c r="C69" s="77" t="s">
        <v>331</v>
      </c>
      <c r="D69" s="71">
        <v>8700</v>
      </c>
      <c r="E69" s="71">
        <f>D69</f>
        <v>8700</v>
      </c>
      <c r="F69" s="71">
        <v>5018.0200000000004</v>
      </c>
      <c r="G69" s="71" t="s">
        <v>166</v>
      </c>
      <c r="H69" s="71" t="s">
        <v>166</v>
      </c>
      <c r="I69" s="71">
        <f>F69</f>
        <v>5018.0200000000004</v>
      </c>
      <c r="J69" s="71">
        <f>D69-I69</f>
        <v>3681.9799999999996</v>
      </c>
      <c r="K69" s="71">
        <f>E69-I69</f>
        <v>3681.9799999999996</v>
      </c>
    </row>
    <row r="70" spans="1:256" s="84" customFormat="1" ht="14.25" customHeight="1">
      <c r="A70" s="99" t="s">
        <v>124</v>
      </c>
      <c r="B70" s="80" t="s">
        <v>139</v>
      </c>
      <c r="C70" s="77" t="s">
        <v>332</v>
      </c>
      <c r="D70" s="71">
        <v>13500</v>
      </c>
      <c r="E70" s="71">
        <f>D70</f>
        <v>13500</v>
      </c>
      <c r="F70" s="71">
        <v>13456.16</v>
      </c>
      <c r="G70" s="71" t="s">
        <v>166</v>
      </c>
      <c r="H70" s="71" t="s">
        <v>166</v>
      </c>
      <c r="I70" s="71">
        <f>F70</f>
        <v>13456.16</v>
      </c>
      <c r="J70" s="71">
        <f>D70-I70</f>
        <v>43.840000000000146</v>
      </c>
      <c r="K70" s="71">
        <f>E70-I70</f>
        <v>43.840000000000146</v>
      </c>
    </row>
    <row r="71" spans="1:256" s="54" customFormat="1" ht="15" customHeight="1">
      <c r="A71" s="71" t="s">
        <v>166</v>
      </c>
      <c r="B71" s="71" t="s">
        <v>166</v>
      </c>
      <c r="C71" s="74" t="s">
        <v>166</v>
      </c>
      <c r="D71" s="74" t="s">
        <v>166</v>
      </c>
      <c r="E71" s="74" t="s">
        <v>166</v>
      </c>
      <c r="F71" s="74" t="s">
        <v>166</v>
      </c>
      <c r="G71" s="74" t="s">
        <v>166</v>
      </c>
      <c r="H71" s="74" t="s">
        <v>166</v>
      </c>
      <c r="I71" s="74" t="s">
        <v>166</v>
      </c>
      <c r="J71" s="74" t="s">
        <v>166</v>
      </c>
      <c r="K71" s="74" t="s">
        <v>166</v>
      </c>
    </row>
    <row r="72" spans="1:256" s="84" customFormat="1" ht="15" customHeight="1">
      <c r="A72" s="99" t="s">
        <v>145</v>
      </c>
      <c r="B72" s="83" t="s">
        <v>132</v>
      </c>
      <c r="C72" s="80" t="s">
        <v>121</v>
      </c>
      <c r="D72" s="71">
        <f>D73</f>
        <v>65900</v>
      </c>
      <c r="E72" s="71">
        <f>D72</f>
        <v>65900</v>
      </c>
      <c r="F72" s="71">
        <f>F73</f>
        <v>52404.78</v>
      </c>
      <c r="G72" s="71" t="s">
        <v>166</v>
      </c>
      <c r="H72" s="71" t="s">
        <v>166</v>
      </c>
      <c r="I72" s="71">
        <f>F72</f>
        <v>52404.78</v>
      </c>
      <c r="J72" s="71">
        <f>D72-I72</f>
        <v>13495.220000000001</v>
      </c>
      <c r="K72" s="71">
        <f>E72-I72</f>
        <v>13495.220000000001</v>
      </c>
    </row>
    <row r="73" spans="1:256" s="84" customFormat="1" ht="15" customHeight="1">
      <c r="A73" s="99" t="s">
        <v>184</v>
      </c>
      <c r="B73" s="80" t="s">
        <v>129</v>
      </c>
      <c r="C73" s="80" t="s">
        <v>400</v>
      </c>
      <c r="D73" s="71">
        <f>D74+D75</f>
        <v>65900</v>
      </c>
      <c r="E73" s="71">
        <f>E74+E75</f>
        <v>65900</v>
      </c>
      <c r="F73" s="71">
        <f>F74+F75</f>
        <v>52404.78</v>
      </c>
      <c r="G73" s="71" t="s">
        <v>166</v>
      </c>
      <c r="H73" s="71" t="s">
        <v>166</v>
      </c>
      <c r="I73" s="71">
        <f>F73</f>
        <v>52404.78</v>
      </c>
      <c r="J73" s="71">
        <f>D73-I73</f>
        <v>13495.220000000001</v>
      </c>
      <c r="K73" s="71">
        <f>E73-I73</f>
        <v>13495.220000000001</v>
      </c>
    </row>
    <row r="74" spans="1:256" s="54" customFormat="1" ht="15" customHeight="1">
      <c r="A74" s="100" t="s">
        <v>201</v>
      </c>
      <c r="B74" s="82" t="s">
        <v>130</v>
      </c>
      <c r="C74" s="82" t="s">
        <v>401</v>
      </c>
      <c r="D74" s="107">
        <v>51800</v>
      </c>
      <c r="E74" s="74">
        <f>D74</f>
        <v>51800</v>
      </c>
      <c r="F74" s="107">
        <v>40666.97</v>
      </c>
      <c r="G74" s="71" t="s">
        <v>166</v>
      </c>
      <c r="H74" s="71" t="s">
        <v>166</v>
      </c>
      <c r="I74" s="74">
        <f>F74</f>
        <v>40666.97</v>
      </c>
      <c r="J74" s="74">
        <f>D74-I74</f>
        <v>11133.029999999999</v>
      </c>
      <c r="K74" s="74">
        <f>E74-I74</f>
        <v>11133.029999999999</v>
      </c>
    </row>
    <row r="75" spans="1:256" s="85" customFormat="1" ht="15" customHeight="1">
      <c r="A75" s="100" t="s">
        <v>161</v>
      </c>
      <c r="B75" s="82" t="s">
        <v>131</v>
      </c>
      <c r="C75" s="82" t="s">
        <v>402</v>
      </c>
      <c r="D75" s="74">
        <v>14100</v>
      </c>
      <c r="E75" s="74">
        <f>D75</f>
        <v>14100</v>
      </c>
      <c r="F75" s="74">
        <v>11737.81</v>
      </c>
      <c r="G75" s="71" t="s">
        <v>166</v>
      </c>
      <c r="H75" s="71" t="s">
        <v>166</v>
      </c>
      <c r="I75" s="74">
        <f>F75</f>
        <v>11737.81</v>
      </c>
      <c r="J75" s="74">
        <f>D75-I75</f>
        <v>2362.1900000000005</v>
      </c>
      <c r="K75" s="74">
        <f>E75-I75</f>
        <v>2362.1900000000005</v>
      </c>
    </row>
    <row r="76" spans="1:256" s="85" customFormat="1" ht="15" customHeight="1">
      <c r="A76" s="71" t="s">
        <v>166</v>
      </c>
      <c r="B76" s="71" t="s">
        <v>166</v>
      </c>
      <c r="C76" s="71" t="s">
        <v>166</v>
      </c>
      <c r="D76" s="71" t="s">
        <v>166</v>
      </c>
      <c r="E76" s="71" t="s">
        <v>166</v>
      </c>
      <c r="F76" s="71" t="s">
        <v>166</v>
      </c>
      <c r="G76" s="71" t="s">
        <v>166</v>
      </c>
      <c r="H76" s="71" t="s">
        <v>166</v>
      </c>
      <c r="I76" s="71" t="s">
        <v>166</v>
      </c>
      <c r="J76" s="71" t="s">
        <v>166</v>
      </c>
      <c r="K76" s="71" t="s">
        <v>166</v>
      </c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1:256" s="87" customFormat="1" ht="21" customHeight="1">
      <c r="A77" s="99" t="s">
        <v>182</v>
      </c>
      <c r="B77" s="80" t="s">
        <v>132</v>
      </c>
      <c r="C77" s="80" t="s">
        <v>183</v>
      </c>
      <c r="D77" s="71">
        <f>D78+D83</f>
        <v>64200</v>
      </c>
      <c r="E77" s="71">
        <f>E78+E83</f>
        <v>64200</v>
      </c>
      <c r="F77" s="71">
        <f>F78+F83</f>
        <v>56480</v>
      </c>
      <c r="G77" s="71" t="s">
        <v>166</v>
      </c>
      <c r="H77" s="71" t="s">
        <v>166</v>
      </c>
      <c r="I77" s="71">
        <f t="shared" ref="I77:I82" si="31">F77</f>
        <v>56480</v>
      </c>
      <c r="J77" s="71">
        <f t="shared" ref="J77:J83" si="32">D77-I77</f>
        <v>7720</v>
      </c>
      <c r="K77" s="71">
        <f>E77-I77</f>
        <v>7720</v>
      </c>
    </row>
    <row r="78" spans="1:256" s="87" customFormat="1" ht="24" customHeight="1">
      <c r="A78" s="99" t="s">
        <v>282</v>
      </c>
      <c r="B78" s="80" t="s">
        <v>132</v>
      </c>
      <c r="C78" s="80" t="s">
        <v>118</v>
      </c>
      <c r="D78" s="71">
        <f>D79+D80+D82</f>
        <v>58300</v>
      </c>
      <c r="E78" s="71">
        <f>D78</f>
        <v>58300</v>
      </c>
      <c r="F78" s="71">
        <f>F79+F80+F82</f>
        <v>50580</v>
      </c>
      <c r="G78" s="71" t="s">
        <v>166</v>
      </c>
      <c r="H78" s="71" t="s">
        <v>166</v>
      </c>
      <c r="I78" s="71">
        <f t="shared" si="31"/>
        <v>50580</v>
      </c>
      <c r="J78" s="71">
        <f t="shared" si="32"/>
        <v>7720</v>
      </c>
      <c r="K78" s="71">
        <f>E78-I78</f>
        <v>7720</v>
      </c>
    </row>
    <row r="79" spans="1:256" s="85" customFormat="1" ht="15" customHeight="1">
      <c r="A79" s="100" t="s">
        <v>207</v>
      </c>
      <c r="B79" s="82" t="s">
        <v>138</v>
      </c>
      <c r="C79" s="78" t="s">
        <v>257</v>
      </c>
      <c r="D79" s="74">
        <v>6900</v>
      </c>
      <c r="E79" s="74">
        <f t="shared" ref="E79" si="33">D79</f>
        <v>6900</v>
      </c>
      <c r="F79" s="74">
        <v>6000</v>
      </c>
      <c r="G79" s="74" t="s">
        <v>166</v>
      </c>
      <c r="H79" s="74" t="s">
        <v>166</v>
      </c>
      <c r="I79" s="74">
        <f t="shared" ref="I79" si="34">F79</f>
        <v>6000</v>
      </c>
      <c r="J79" s="74">
        <f t="shared" ref="J79" si="35">D79-I79</f>
        <v>900</v>
      </c>
      <c r="K79" s="74">
        <f t="shared" ref="K79" si="36">E79-I79</f>
        <v>900</v>
      </c>
    </row>
    <row r="80" spans="1:256" s="85" customFormat="1" ht="15" customHeight="1">
      <c r="A80" s="104" t="s">
        <v>241</v>
      </c>
      <c r="B80" s="82" t="s">
        <v>224</v>
      </c>
      <c r="C80" s="78" t="s">
        <v>382</v>
      </c>
      <c r="D80" s="74">
        <v>1100</v>
      </c>
      <c r="E80" s="74">
        <f t="shared" ref="E80" si="37">D80</f>
        <v>1100</v>
      </c>
      <c r="F80" s="74">
        <v>1080</v>
      </c>
      <c r="G80" s="74" t="s">
        <v>166</v>
      </c>
      <c r="H80" s="74" t="s">
        <v>166</v>
      </c>
      <c r="I80" s="74">
        <f t="shared" ref="I80" si="38">F80</f>
        <v>1080</v>
      </c>
      <c r="J80" s="74">
        <f t="shared" ref="J80" si="39">D80-I80</f>
        <v>20</v>
      </c>
      <c r="K80" s="74">
        <f t="shared" ref="K80" si="40">E80-I80</f>
        <v>20</v>
      </c>
    </row>
    <row r="81" spans="1:11" s="85" customFormat="1" ht="21.75" customHeight="1">
      <c r="A81" s="88" t="s">
        <v>360</v>
      </c>
      <c r="B81" s="80" t="s">
        <v>132</v>
      </c>
      <c r="C81" s="77" t="s">
        <v>256</v>
      </c>
      <c r="D81" s="71">
        <f>D82</f>
        <v>50300</v>
      </c>
      <c r="E81" s="71">
        <f>E82</f>
        <v>50300</v>
      </c>
      <c r="F81" s="71">
        <f>F82</f>
        <v>43500</v>
      </c>
      <c r="G81" s="71" t="s">
        <v>166</v>
      </c>
      <c r="H81" s="71" t="s">
        <v>166</v>
      </c>
      <c r="I81" s="71">
        <f t="shared" si="31"/>
        <v>43500</v>
      </c>
      <c r="J81" s="71">
        <f t="shared" si="32"/>
        <v>6800</v>
      </c>
      <c r="K81" s="71">
        <f t="shared" ref="K81:K83" si="41">E81-I81</f>
        <v>6800</v>
      </c>
    </row>
    <row r="82" spans="1:11" s="85" customFormat="1" ht="13.5" customHeight="1">
      <c r="A82" s="106" t="s">
        <v>180</v>
      </c>
      <c r="B82" s="82" t="s">
        <v>179</v>
      </c>
      <c r="C82" s="78" t="s">
        <v>255</v>
      </c>
      <c r="D82" s="74">
        <v>50300</v>
      </c>
      <c r="E82" s="74">
        <f>D82</f>
        <v>50300</v>
      </c>
      <c r="F82" s="74">
        <v>43500</v>
      </c>
      <c r="G82" s="71" t="s">
        <v>166</v>
      </c>
      <c r="H82" s="71" t="s">
        <v>166</v>
      </c>
      <c r="I82" s="74">
        <f t="shared" si="31"/>
        <v>43500</v>
      </c>
      <c r="J82" s="74">
        <f t="shared" si="32"/>
        <v>6800</v>
      </c>
      <c r="K82" s="74">
        <f t="shared" si="41"/>
        <v>6800</v>
      </c>
    </row>
    <row r="83" spans="1:11" s="85" customFormat="1" ht="25.5" customHeight="1">
      <c r="A83" s="88" t="s">
        <v>361</v>
      </c>
      <c r="B83" s="80" t="s">
        <v>132</v>
      </c>
      <c r="C83" s="80" t="s">
        <v>208</v>
      </c>
      <c r="D83" s="71">
        <f>D84</f>
        <v>5900</v>
      </c>
      <c r="E83" s="71">
        <f t="shared" ref="E83:E84" si="42">D83</f>
        <v>5900</v>
      </c>
      <c r="F83" s="71">
        <f>F84</f>
        <v>5900</v>
      </c>
      <c r="G83" s="71" t="s">
        <v>166</v>
      </c>
      <c r="H83" s="71" t="s">
        <v>166</v>
      </c>
      <c r="I83" s="71">
        <f>F83</f>
        <v>5900</v>
      </c>
      <c r="J83" s="71">
        <f t="shared" si="32"/>
        <v>0</v>
      </c>
      <c r="K83" s="71">
        <f t="shared" si="41"/>
        <v>0</v>
      </c>
    </row>
    <row r="84" spans="1:11" s="85" customFormat="1" ht="15" customHeight="1">
      <c r="A84" s="100" t="s">
        <v>125</v>
      </c>
      <c r="B84" s="82" t="s">
        <v>140</v>
      </c>
      <c r="C84" s="78" t="s">
        <v>258</v>
      </c>
      <c r="D84" s="74">
        <v>5900</v>
      </c>
      <c r="E84" s="74">
        <f t="shared" si="42"/>
        <v>5900</v>
      </c>
      <c r="F84" s="74">
        <v>5900</v>
      </c>
      <c r="G84" s="71" t="s">
        <v>166</v>
      </c>
      <c r="H84" s="71" t="s">
        <v>166</v>
      </c>
      <c r="I84" s="74">
        <f>F84</f>
        <v>5900</v>
      </c>
      <c r="J84" s="74">
        <f>D84-I84</f>
        <v>0</v>
      </c>
      <c r="K84" s="74">
        <f>E84-I84</f>
        <v>0</v>
      </c>
    </row>
    <row r="85" spans="1:11" s="85" customFormat="1" ht="15" customHeight="1">
      <c r="A85" s="71" t="s">
        <v>166</v>
      </c>
      <c r="B85" s="71" t="s">
        <v>166</v>
      </c>
      <c r="C85" s="71" t="s">
        <v>166</v>
      </c>
      <c r="D85" s="71" t="s">
        <v>166</v>
      </c>
      <c r="E85" s="71" t="s">
        <v>166</v>
      </c>
      <c r="F85" s="71" t="s">
        <v>166</v>
      </c>
      <c r="G85" s="71" t="s">
        <v>166</v>
      </c>
      <c r="H85" s="71" t="s">
        <v>166</v>
      </c>
      <c r="I85" s="71" t="s">
        <v>166</v>
      </c>
      <c r="J85" s="74" t="s">
        <v>166</v>
      </c>
      <c r="K85" s="74" t="s">
        <v>166</v>
      </c>
    </row>
    <row r="86" spans="1:11" s="85" customFormat="1" ht="15" customHeight="1">
      <c r="A86" s="79" t="s">
        <v>181</v>
      </c>
      <c r="B86" s="80" t="s">
        <v>132</v>
      </c>
      <c r="C86" s="80" t="s">
        <v>211</v>
      </c>
      <c r="D86" s="71">
        <f>D87+D98</f>
        <v>1297100</v>
      </c>
      <c r="E86" s="71">
        <f>E87+E98</f>
        <v>1297100</v>
      </c>
      <c r="F86" s="71">
        <f>F87+F98</f>
        <v>1203066</v>
      </c>
      <c r="G86" s="71" t="s">
        <v>166</v>
      </c>
      <c r="H86" s="71" t="s">
        <v>166</v>
      </c>
      <c r="I86" s="71">
        <f t="shared" ref="I86:I91" si="43">F86</f>
        <v>1203066</v>
      </c>
      <c r="J86" s="71">
        <f t="shared" ref="J86:J91" si="44">D86-I86</f>
        <v>94034</v>
      </c>
      <c r="K86" s="71">
        <f>E86-I86</f>
        <v>94034</v>
      </c>
    </row>
    <row r="87" spans="1:11" s="85" customFormat="1" ht="15" customHeight="1">
      <c r="A87" s="79" t="s">
        <v>362</v>
      </c>
      <c r="B87" s="80" t="s">
        <v>132</v>
      </c>
      <c r="C87" s="80" t="s">
        <v>209</v>
      </c>
      <c r="D87" s="71">
        <f>D88+D89+D90+D95</f>
        <v>1250400</v>
      </c>
      <c r="E87" s="71">
        <f t="shared" ref="E87:E93" si="45">D87</f>
        <v>1250400</v>
      </c>
      <c r="F87" s="71">
        <f>F88+F90+F95+F89</f>
        <v>1190081</v>
      </c>
      <c r="G87" s="71" t="s">
        <v>166</v>
      </c>
      <c r="H87" s="71" t="s">
        <v>166</v>
      </c>
      <c r="I87" s="71">
        <f t="shared" si="43"/>
        <v>1190081</v>
      </c>
      <c r="J87" s="71">
        <f t="shared" si="44"/>
        <v>60319</v>
      </c>
      <c r="K87" s="71">
        <f>J87</f>
        <v>60319</v>
      </c>
    </row>
    <row r="88" spans="1:11" s="85" customFormat="1" ht="15" customHeight="1">
      <c r="A88" s="100" t="s">
        <v>162</v>
      </c>
      <c r="B88" s="80" t="s">
        <v>137</v>
      </c>
      <c r="C88" s="78" t="s">
        <v>259</v>
      </c>
      <c r="D88" s="74">
        <v>6600</v>
      </c>
      <c r="E88" s="74">
        <f t="shared" si="45"/>
        <v>6600</v>
      </c>
      <c r="F88" s="74">
        <v>6600</v>
      </c>
      <c r="G88" s="71" t="s">
        <v>166</v>
      </c>
      <c r="H88" s="71" t="s">
        <v>166</v>
      </c>
      <c r="I88" s="74">
        <f t="shared" si="43"/>
        <v>6600</v>
      </c>
      <c r="J88" s="74">
        <f t="shared" si="44"/>
        <v>0</v>
      </c>
      <c r="K88" s="74">
        <f t="shared" ref="K88:K93" si="46">E88-I88</f>
        <v>0</v>
      </c>
    </row>
    <row r="89" spans="1:11" s="85" customFormat="1" ht="15" customHeight="1">
      <c r="A89" s="100" t="s">
        <v>162</v>
      </c>
      <c r="B89" s="80" t="s">
        <v>137</v>
      </c>
      <c r="C89" s="78" t="s">
        <v>397</v>
      </c>
      <c r="D89" s="74">
        <v>14500</v>
      </c>
      <c r="E89" s="74">
        <f t="shared" si="45"/>
        <v>14500</v>
      </c>
      <c r="F89" s="74">
        <v>14420</v>
      </c>
      <c r="G89" s="71" t="s">
        <v>166</v>
      </c>
      <c r="H89" s="71" t="s">
        <v>166</v>
      </c>
      <c r="I89" s="74">
        <f t="shared" si="43"/>
        <v>14420</v>
      </c>
      <c r="J89" s="74">
        <f t="shared" si="44"/>
        <v>80</v>
      </c>
      <c r="K89" s="74">
        <f t="shared" si="46"/>
        <v>80</v>
      </c>
    </row>
    <row r="90" spans="1:11" s="85" customFormat="1" ht="15" customHeight="1">
      <c r="A90" s="79" t="s">
        <v>283</v>
      </c>
      <c r="B90" s="80" t="s">
        <v>132</v>
      </c>
      <c r="C90" s="77" t="s">
        <v>334</v>
      </c>
      <c r="D90" s="71">
        <f>D91+D92+D93</f>
        <v>1132900</v>
      </c>
      <c r="E90" s="71">
        <f t="shared" si="45"/>
        <v>1132900</v>
      </c>
      <c r="F90" s="71">
        <f>F91+F92+F93</f>
        <v>1072661</v>
      </c>
      <c r="G90" s="71" t="s">
        <v>166</v>
      </c>
      <c r="H90" s="71" t="s">
        <v>166</v>
      </c>
      <c r="I90" s="71">
        <f t="shared" si="43"/>
        <v>1072661</v>
      </c>
      <c r="J90" s="71">
        <f t="shared" si="44"/>
        <v>60239</v>
      </c>
      <c r="K90" s="71">
        <f t="shared" si="46"/>
        <v>60239</v>
      </c>
    </row>
    <row r="91" spans="1:11" s="85" customFormat="1" ht="15" customHeight="1">
      <c r="A91" s="100" t="s">
        <v>162</v>
      </c>
      <c r="B91" s="80" t="s">
        <v>137</v>
      </c>
      <c r="C91" s="78" t="s">
        <v>333</v>
      </c>
      <c r="D91" s="74">
        <v>1083300</v>
      </c>
      <c r="E91" s="74">
        <f t="shared" si="45"/>
        <v>1083300</v>
      </c>
      <c r="F91" s="74">
        <v>1023881</v>
      </c>
      <c r="G91" s="71" t="s">
        <v>166</v>
      </c>
      <c r="H91" s="71" t="s">
        <v>166</v>
      </c>
      <c r="I91" s="74">
        <f t="shared" si="43"/>
        <v>1023881</v>
      </c>
      <c r="J91" s="74">
        <f t="shared" si="44"/>
        <v>59419</v>
      </c>
      <c r="K91" s="74">
        <f t="shared" si="46"/>
        <v>59419</v>
      </c>
    </row>
    <row r="92" spans="1:11" s="85" customFormat="1" ht="15" customHeight="1">
      <c r="A92" s="100" t="s">
        <v>207</v>
      </c>
      <c r="B92" s="80" t="s">
        <v>138</v>
      </c>
      <c r="C92" s="78" t="s">
        <v>393</v>
      </c>
      <c r="D92" s="74">
        <v>24000</v>
      </c>
      <c r="E92" s="74">
        <f t="shared" si="45"/>
        <v>24000</v>
      </c>
      <c r="F92" s="74">
        <v>23244</v>
      </c>
      <c r="G92" s="71" t="s">
        <v>166</v>
      </c>
      <c r="H92" s="71" t="s">
        <v>166</v>
      </c>
      <c r="I92" s="74">
        <f t="shared" ref="I92" si="47">F92</f>
        <v>23244</v>
      </c>
      <c r="J92" s="74">
        <f t="shared" ref="J92" si="48">D92-I92</f>
        <v>756</v>
      </c>
      <c r="K92" s="74">
        <f t="shared" si="46"/>
        <v>756</v>
      </c>
    </row>
    <row r="93" spans="1:11" s="85" customFormat="1" ht="15" customHeight="1">
      <c r="A93" s="100" t="s">
        <v>125</v>
      </c>
      <c r="B93" s="80" t="s">
        <v>140</v>
      </c>
      <c r="C93" s="78" t="s">
        <v>398</v>
      </c>
      <c r="D93" s="74">
        <v>25600</v>
      </c>
      <c r="E93" s="74">
        <f t="shared" si="45"/>
        <v>25600</v>
      </c>
      <c r="F93" s="74">
        <v>25536</v>
      </c>
      <c r="G93" s="71" t="s">
        <v>166</v>
      </c>
      <c r="H93" s="71" t="s">
        <v>166</v>
      </c>
      <c r="I93" s="74">
        <f t="shared" ref="I93" si="49">F93</f>
        <v>25536</v>
      </c>
      <c r="J93" s="74">
        <f t="shared" ref="J93" si="50">D93-I93</f>
        <v>64</v>
      </c>
      <c r="K93" s="74">
        <f t="shared" si="46"/>
        <v>64</v>
      </c>
    </row>
    <row r="94" spans="1:11" s="85" customFormat="1" ht="15" customHeight="1">
      <c r="A94" s="71" t="s">
        <v>166</v>
      </c>
      <c r="B94" s="71" t="s">
        <v>166</v>
      </c>
      <c r="C94" s="71" t="s">
        <v>166</v>
      </c>
      <c r="D94" s="71" t="s">
        <v>166</v>
      </c>
      <c r="E94" s="71" t="s">
        <v>166</v>
      </c>
      <c r="F94" s="71" t="s">
        <v>166</v>
      </c>
      <c r="G94" s="71" t="s">
        <v>166</v>
      </c>
      <c r="H94" s="71" t="s">
        <v>166</v>
      </c>
      <c r="I94" s="71" t="s">
        <v>166</v>
      </c>
      <c r="J94" s="74" t="s">
        <v>166</v>
      </c>
      <c r="K94" s="74" t="s">
        <v>166</v>
      </c>
    </row>
    <row r="95" spans="1:11" s="85" customFormat="1" ht="29.25" customHeight="1">
      <c r="A95" s="99" t="s">
        <v>335</v>
      </c>
      <c r="B95" s="80" t="s">
        <v>132</v>
      </c>
      <c r="C95" s="77" t="s">
        <v>260</v>
      </c>
      <c r="D95" s="71">
        <f>D96</f>
        <v>96400</v>
      </c>
      <c r="E95" s="71">
        <f>D95</f>
        <v>96400</v>
      </c>
      <c r="F95" s="71">
        <f>F96</f>
        <v>96400</v>
      </c>
      <c r="G95" s="71" t="s">
        <v>166</v>
      </c>
      <c r="H95" s="71" t="s">
        <v>166</v>
      </c>
      <c r="I95" s="71">
        <f>F95</f>
        <v>96400</v>
      </c>
      <c r="J95" s="71">
        <f>D95-I95</f>
        <v>0</v>
      </c>
      <c r="K95" s="71">
        <f>E95-I95</f>
        <v>0</v>
      </c>
    </row>
    <row r="96" spans="1:11" s="85" customFormat="1" ht="15" customHeight="1">
      <c r="A96" s="100" t="s">
        <v>162</v>
      </c>
      <c r="B96" s="80" t="s">
        <v>137</v>
      </c>
      <c r="C96" s="78" t="s">
        <v>260</v>
      </c>
      <c r="D96" s="74">
        <v>96400</v>
      </c>
      <c r="E96" s="74">
        <f>D96</f>
        <v>96400</v>
      </c>
      <c r="F96" s="74">
        <v>96400</v>
      </c>
      <c r="G96" s="71" t="s">
        <v>166</v>
      </c>
      <c r="H96" s="71" t="s">
        <v>166</v>
      </c>
      <c r="I96" s="74">
        <f>F96</f>
        <v>96400</v>
      </c>
      <c r="J96" s="74">
        <f>D96-I96</f>
        <v>0</v>
      </c>
      <c r="K96" s="74">
        <f>E96-I96</f>
        <v>0</v>
      </c>
    </row>
    <row r="97" spans="1:256" s="85" customFormat="1" ht="15" customHeight="1">
      <c r="A97" s="71" t="s">
        <v>166</v>
      </c>
      <c r="B97" s="71" t="s">
        <v>166</v>
      </c>
      <c r="C97" s="71" t="s">
        <v>166</v>
      </c>
      <c r="D97" s="71" t="s">
        <v>166</v>
      </c>
      <c r="E97" s="71" t="s">
        <v>166</v>
      </c>
      <c r="F97" s="71" t="s">
        <v>166</v>
      </c>
      <c r="G97" s="71" t="s">
        <v>166</v>
      </c>
      <c r="H97" s="71" t="s">
        <v>166</v>
      </c>
      <c r="I97" s="71" t="s">
        <v>166</v>
      </c>
      <c r="J97" s="74" t="s">
        <v>166</v>
      </c>
      <c r="K97" s="74" t="s">
        <v>166</v>
      </c>
    </row>
    <row r="98" spans="1:256" s="85" customFormat="1" ht="34.5" customHeight="1">
      <c r="A98" s="88" t="s">
        <v>363</v>
      </c>
      <c r="B98" s="71"/>
      <c r="C98" s="77" t="s">
        <v>170</v>
      </c>
      <c r="D98" s="71">
        <f t="shared" ref="D98:F99" si="51">D99</f>
        <v>46700</v>
      </c>
      <c r="E98" s="71">
        <f t="shared" si="51"/>
        <v>46700</v>
      </c>
      <c r="F98" s="71">
        <f t="shared" si="51"/>
        <v>12985</v>
      </c>
      <c r="G98" s="71" t="s">
        <v>166</v>
      </c>
      <c r="H98" s="71" t="s">
        <v>166</v>
      </c>
      <c r="I98" s="71">
        <f>F98</f>
        <v>12985</v>
      </c>
      <c r="J98" s="71">
        <f>D98-I98</f>
        <v>33715</v>
      </c>
      <c r="K98" s="71">
        <f>E98-I98</f>
        <v>33715</v>
      </c>
    </row>
    <row r="99" spans="1:256" s="87" customFormat="1" ht="25.5" customHeight="1">
      <c r="A99" s="99" t="s">
        <v>284</v>
      </c>
      <c r="B99" s="80" t="s">
        <v>132</v>
      </c>
      <c r="C99" s="77" t="s">
        <v>262</v>
      </c>
      <c r="D99" s="71">
        <f t="shared" si="51"/>
        <v>46700</v>
      </c>
      <c r="E99" s="71">
        <f t="shared" si="51"/>
        <v>46700</v>
      </c>
      <c r="F99" s="71">
        <f>F100</f>
        <v>12985</v>
      </c>
      <c r="G99" s="71" t="s">
        <v>166</v>
      </c>
      <c r="H99" s="71" t="s">
        <v>166</v>
      </c>
      <c r="I99" s="71">
        <f>F99</f>
        <v>12985</v>
      </c>
      <c r="J99" s="71">
        <f>D99-I99</f>
        <v>33715</v>
      </c>
      <c r="K99" s="71">
        <f>E99-I99</f>
        <v>33715</v>
      </c>
    </row>
    <row r="100" spans="1:256" s="85" customFormat="1" ht="15" customHeight="1">
      <c r="A100" s="100" t="s">
        <v>207</v>
      </c>
      <c r="B100" s="82" t="s">
        <v>138</v>
      </c>
      <c r="C100" s="78" t="s">
        <v>261</v>
      </c>
      <c r="D100" s="74">
        <v>46700</v>
      </c>
      <c r="E100" s="74">
        <f>D100</f>
        <v>46700</v>
      </c>
      <c r="F100" s="74">
        <v>12985</v>
      </c>
      <c r="G100" s="71" t="s">
        <v>166</v>
      </c>
      <c r="H100" s="71" t="s">
        <v>166</v>
      </c>
      <c r="I100" s="74">
        <f>F100</f>
        <v>12985</v>
      </c>
      <c r="J100" s="74">
        <f>D100-I100</f>
        <v>33715</v>
      </c>
      <c r="K100" s="74">
        <f>E100-I100</f>
        <v>33715</v>
      </c>
    </row>
    <row r="101" spans="1:256" s="85" customFormat="1" ht="15" customHeight="1">
      <c r="A101" s="71"/>
      <c r="B101" s="71" t="s">
        <v>166</v>
      </c>
      <c r="C101" s="71" t="s">
        <v>166</v>
      </c>
      <c r="D101" s="71" t="s">
        <v>166</v>
      </c>
      <c r="E101" s="71" t="s">
        <v>166</v>
      </c>
      <c r="F101" s="71" t="s">
        <v>166</v>
      </c>
      <c r="G101" s="71" t="s">
        <v>166</v>
      </c>
      <c r="H101" s="71" t="s">
        <v>166</v>
      </c>
      <c r="I101" s="71" t="s">
        <v>166</v>
      </c>
      <c r="J101" s="71" t="s">
        <v>166</v>
      </c>
      <c r="K101" s="71" t="s">
        <v>166</v>
      </c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1:256" s="87" customFormat="1" ht="15" customHeight="1">
      <c r="A102" s="99" t="s">
        <v>164</v>
      </c>
      <c r="B102" s="80" t="s">
        <v>132</v>
      </c>
      <c r="C102" s="77" t="s">
        <v>119</v>
      </c>
      <c r="D102" s="71">
        <f>D103+D108+D121</f>
        <v>277700</v>
      </c>
      <c r="E102" s="71">
        <f t="shared" ref="E102:E106" si="52">D102</f>
        <v>277700</v>
      </c>
      <c r="F102" s="71">
        <f>F103+F108+F121</f>
        <v>262127.65</v>
      </c>
      <c r="G102" s="71" t="s">
        <v>166</v>
      </c>
      <c r="H102" s="71" t="s">
        <v>166</v>
      </c>
      <c r="I102" s="71">
        <f t="shared" ref="I102:I106" si="53">F102</f>
        <v>262127.65</v>
      </c>
      <c r="J102" s="71">
        <f t="shared" ref="J102:J106" si="54">D102-I102</f>
        <v>15572.350000000006</v>
      </c>
      <c r="K102" s="71">
        <f t="shared" ref="K102:K106" si="55">E102-I102</f>
        <v>15572.350000000006</v>
      </c>
    </row>
    <row r="103" spans="1:256" s="87" customFormat="1" ht="33.75" customHeight="1">
      <c r="A103" s="88" t="s">
        <v>363</v>
      </c>
      <c r="B103" s="80"/>
      <c r="C103" s="77" t="s">
        <v>223</v>
      </c>
      <c r="D103" s="71">
        <f>D104+D105+D106</f>
        <v>27400</v>
      </c>
      <c r="E103" s="71">
        <f t="shared" si="52"/>
        <v>27400</v>
      </c>
      <c r="F103" s="71">
        <f>F104+F105+F106</f>
        <v>26572</v>
      </c>
      <c r="G103" s="71" t="s">
        <v>166</v>
      </c>
      <c r="H103" s="71" t="s">
        <v>166</v>
      </c>
      <c r="I103" s="71">
        <f t="shared" si="53"/>
        <v>26572</v>
      </c>
      <c r="J103" s="71">
        <f t="shared" si="54"/>
        <v>828</v>
      </c>
      <c r="K103" s="71">
        <f t="shared" si="55"/>
        <v>828</v>
      </c>
    </row>
    <row r="104" spans="1:256" s="87" customFormat="1" ht="15" customHeight="1">
      <c r="A104" s="99" t="s">
        <v>207</v>
      </c>
      <c r="B104" s="80" t="s">
        <v>138</v>
      </c>
      <c r="C104" s="77" t="s">
        <v>300</v>
      </c>
      <c r="D104" s="71">
        <v>700</v>
      </c>
      <c r="E104" s="71">
        <f t="shared" ref="E104" si="56">D104</f>
        <v>700</v>
      </c>
      <c r="F104" s="71">
        <v>0</v>
      </c>
      <c r="G104" s="71" t="s">
        <v>166</v>
      </c>
      <c r="H104" s="71" t="s">
        <v>166</v>
      </c>
      <c r="I104" s="71">
        <f t="shared" ref="I104" si="57">F104</f>
        <v>0</v>
      </c>
      <c r="J104" s="71">
        <f t="shared" ref="J104" si="58">D104-I104</f>
        <v>700</v>
      </c>
      <c r="K104" s="71">
        <f t="shared" ref="K104" si="59">E104-I104</f>
        <v>700</v>
      </c>
    </row>
    <row r="105" spans="1:256" s="87" customFormat="1" ht="15" customHeight="1">
      <c r="A105" s="79" t="s">
        <v>241</v>
      </c>
      <c r="B105" s="80" t="s">
        <v>224</v>
      </c>
      <c r="C105" s="77" t="s">
        <v>263</v>
      </c>
      <c r="D105" s="71">
        <v>25400</v>
      </c>
      <c r="E105" s="71">
        <f t="shared" si="52"/>
        <v>25400</v>
      </c>
      <c r="F105" s="71">
        <v>25356</v>
      </c>
      <c r="G105" s="71" t="s">
        <v>166</v>
      </c>
      <c r="H105" s="71" t="s">
        <v>166</v>
      </c>
      <c r="I105" s="71">
        <f t="shared" si="53"/>
        <v>25356</v>
      </c>
      <c r="J105" s="71">
        <f t="shared" si="54"/>
        <v>44</v>
      </c>
      <c r="K105" s="71">
        <f t="shared" si="55"/>
        <v>44</v>
      </c>
    </row>
    <row r="106" spans="1:256" s="87" customFormat="1" ht="15" customHeight="1">
      <c r="A106" s="99" t="s">
        <v>124</v>
      </c>
      <c r="B106" s="80" t="s">
        <v>139</v>
      </c>
      <c r="C106" s="77" t="s">
        <v>264</v>
      </c>
      <c r="D106" s="71">
        <v>1300</v>
      </c>
      <c r="E106" s="71">
        <f t="shared" si="52"/>
        <v>1300</v>
      </c>
      <c r="F106" s="71">
        <v>1216</v>
      </c>
      <c r="G106" s="71" t="s">
        <v>166</v>
      </c>
      <c r="H106" s="71" t="s">
        <v>166</v>
      </c>
      <c r="I106" s="71">
        <f t="shared" si="53"/>
        <v>1216</v>
      </c>
      <c r="J106" s="71">
        <f t="shared" si="54"/>
        <v>84</v>
      </c>
      <c r="K106" s="71">
        <f t="shared" si="55"/>
        <v>84</v>
      </c>
    </row>
    <row r="107" spans="1:256" s="85" customFormat="1" ht="15" customHeight="1">
      <c r="A107" s="71"/>
      <c r="B107" s="71" t="s">
        <v>166</v>
      </c>
      <c r="C107" s="71" t="s">
        <v>166</v>
      </c>
      <c r="D107" s="71" t="s">
        <v>166</v>
      </c>
      <c r="E107" s="71" t="s">
        <v>166</v>
      </c>
      <c r="F107" s="71" t="s">
        <v>166</v>
      </c>
      <c r="G107" s="71" t="s">
        <v>166</v>
      </c>
      <c r="H107" s="71" t="s">
        <v>166</v>
      </c>
      <c r="I107" s="71" t="s">
        <v>166</v>
      </c>
      <c r="J107" s="71" t="s">
        <v>166</v>
      </c>
      <c r="K107" s="71" t="s">
        <v>166</v>
      </c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1:256" s="85" customFormat="1" ht="18" customHeight="1">
      <c r="A108" s="88" t="s">
        <v>285</v>
      </c>
      <c r="B108" s="80" t="s">
        <v>132</v>
      </c>
      <c r="C108" s="77" t="s">
        <v>190</v>
      </c>
      <c r="D108" s="71">
        <f t="shared" ref="D108:F108" si="60">D109</f>
        <v>247800</v>
      </c>
      <c r="E108" s="71">
        <f t="shared" si="60"/>
        <v>247800</v>
      </c>
      <c r="F108" s="71">
        <f t="shared" si="60"/>
        <v>233155.65</v>
      </c>
      <c r="G108" s="71" t="s">
        <v>166</v>
      </c>
      <c r="H108" s="71" t="s">
        <v>166</v>
      </c>
      <c r="I108" s="71">
        <f>F108</f>
        <v>233155.65</v>
      </c>
      <c r="J108" s="71">
        <f>D108-I108</f>
        <v>14644.350000000006</v>
      </c>
      <c r="K108" s="71">
        <f>E108-I108</f>
        <v>14644.350000000006</v>
      </c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1:256" s="87" customFormat="1" ht="39.75" customHeight="1">
      <c r="A109" s="88" t="s">
        <v>363</v>
      </c>
      <c r="B109" s="80" t="s">
        <v>132</v>
      </c>
      <c r="C109" s="77" t="s">
        <v>399</v>
      </c>
      <c r="D109" s="71">
        <f>D110+D119</f>
        <v>247800</v>
      </c>
      <c r="E109" s="71">
        <f>D109</f>
        <v>247800</v>
      </c>
      <c r="F109" s="71">
        <f>F110+F119</f>
        <v>233155.65</v>
      </c>
      <c r="G109" s="71" t="s">
        <v>166</v>
      </c>
      <c r="H109" s="71" t="s">
        <v>166</v>
      </c>
      <c r="I109" s="71">
        <f t="shared" ref="I109:I116" si="61">F109</f>
        <v>233155.65</v>
      </c>
      <c r="J109" s="71">
        <f>D109-F109</f>
        <v>14644.350000000006</v>
      </c>
      <c r="K109" s="71">
        <f>J109</f>
        <v>14644.350000000006</v>
      </c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1:256" s="85" customFormat="1" ht="15" customHeight="1">
      <c r="A110" s="100"/>
      <c r="B110" s="80" t="s">
        <v>132</v>
      </c>
      <c r="C110" s="78" t="s">
        <v>286</v>
      </c>
      <c r="D110" s="74">
        <f>D112+D113+D115+D116+D117+D118+D111+D114</f>
        <v>213800</v>
      </c>
      <c r="E110" s="74">
        <f t="shared" ref="E110:E116" si="62">D110</f>
        <v>213800</v>
      </c>
      <c r="F110" s="74">
        <f>F112+F113+F115+F116+F117+F118+F111+F114</f>
        <v>199155.65</v>
      </c>
      <c r="G110" s="71" t="s">
        <v>166</v>
      </c>
      <c r="H110" s="71" t="s">
        <v>166</v>
      </c>
      <c r="I110" s="74">
        <f>F110</f>
        <v>199155.65</v>
      </c>
      <c r="J110" s="74">
        <f t="shared" ref="J110:J116" si="63">D110-I110</f>
        <v>14644.350000000006</v>
      </c>
      <c r="K110" s="74">
        <f t="shared" ref="K110:K116" si="64">E110-I110</f>
        <v>14644.350000000006</v>
      </c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1:256" s="85" customFormat="1" ht="15" customHeight="1">
      <c r="A111" s="100" t="s">
        <v>200</v>
      </c>
      <c r="B111" s="82" t="s">
        <v>233</v>
      </c>
      <c r="C111" s="78" t="s">
        <v>408</v>
      </c>
      <c r="D111" s="74">
        <v>200</v>
      </c>
      <c r="E111" s="74">
        <f t="shared" ref="E111" si="65">D111</f>
        <v>200</v>
      </c>
      <c r="F111" s="74">
        <v>164.05</v>
      </c>
      <c r="G111" s="71" t="s">
        <v>166</v>
      </c>
      <c r="H111" s="71" t="s">
        <v>166</v>
      </c>
      <c r="I111" s="74">
        <f t="shared" ref="I111" si="66">F111</f>
        <v>164.05</v>
      </c>
      <c r="J111" s="74">
        <f t="shared" ref="J111" si="67">D111-I111</f>
        <v>35.949999999999989</v>
      </c>
      <c r="K111" s="74">
        <f t="shared" ref="K111" si="68">E111-I111</f>
        <v>35.949999999999989</v>
      </c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256" s="85" customFormat="1" ht="15" customHeight="1">
      <c r="A112" s="100" t="s">
        <v>123</v>
      </c>
      <c r="B112" s="82" t="s">
        <v>136</v>
      </c>
      <c r="C112" s="78" t="s">
        <v>265</v>
      </c>
      <c r="D112" s="74">
        <v>64000</v>
      </c>
      <c r="E112" s="74">
        <f t="shared" si="62"/>
        <v>64000</v>
      </c>
      <c r="F112" s="74">
        <v>49796.35</v>
      </c>
      <c r="G112" s="71" t="s">
        <v>166</v>
      </c>
      <c r="H112" s="71" t="s">
        <v>166</v>
      </c>
      <c r="I112" s="74">
        <f t="shared" si="61"/>
        <v>49796.35</v>
      </c>
      <c r="J112" s="74">
        <f t="shared" si="63"/>
        <v>14203.650000000001</v>
      </c>
      <c r="K112" s="74">
        <f t="shared" si="64"/>
        <v>14203.650000000001</v>
      </c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  <row r="113" spans="1:256" s="85" customFormat="1" ht="15" customHeight="1">
      <c r="A113" s="100" t="s">
        <v>162</v>
      </c>
      <c r="B113" s="82" t="s">
        <v>137</v>
      </c>
      <c r="C113" s="78" t="s">
        <v>387</v>
      </c>
      <c r="D113" s="74">
        <v>20000</v>
      </c>
      <c r="E113" s="74">
        <f t="shared" ref="E113" si="69">D113</f>
        <v>20000</v>
      </c>
      <c r="F113" s="74">
        <v>19984</v>
      </c>
      <c r="G113" s="71" t="s">
        <v>166</v>
      </c>
      <c r="H113" s="71" t="s">
        <v>166</v>
      </c>
      <c r="I113" s="74">
        <f t="shared" ref="I113" si="70">F113</f>
        <v>19984</v>
      </c>
      <c r="J113" s="74">
        <f t="shared" ref="J113" si="71">D113-I113</f>
        <v>16</v>
      </c>
      <c r="K113" s="74">
        <f t="shared" ref="K113" si="72">E113-I113</f>
        <v>16</v>
      </c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  <c r="IC113" s="86"/>
      <c r="ID113" s="86"/>
      <c r="IE113" s="86"/>
      <c r="IF113" s="86"/>
      <c r="IG113" s="86"/>
      <c r="IH113" s="86"/>
      <c r="II113" s="86"/>
      <c r="IJ113" s="86"/>
      <c r="IK113" s="86"/>
      <c r="IL113" s="86"/>
      <c r="IM113" s="86"/>
      <c r="IN113" s="86"/>
      <c r="IO113" s="86"/>
      <c r="IP113" s="86"/>
      <c r="IQ113" s="86"/>
      <c r="IR113" s="86"/>
      <c r="IS113" s="86"/>
      <c r="IT113" s="86"/>
      <c r="IU113" s="86"/>
      <c r="IV113" s="86"/>
    </row>
    <row r="114" spans="1:256" s="85" customFormat="1" ht="15" customHeight="1">
      <c r="A114" s="100" t="s">
        <v>410</v>
      </c>
      <c r="B114" s="82" t="s">
        <v>137</v>
      </c>
      <c r="C114" s="78" t="s">
        <v>409</v>
      </c>
      <c r="D114" s="74">
        <v>12000</v>
      </c>
      <c r="E114" s="74">
        <f t="shared" ref="E114" si="73">D114</f>
        <v>12000</v>
      </c>
      <c r="F114" s="74">
        <v>11854.25</v>
      </c>
      <c r="G114" s="71" t="s">
        <v>166</v>
      </c>
      <c r="H114" s="71" t="s">
        <v>166</v>
      </c>
      <c r="I114" s="74">
        <f t="shared" ref="I114" si="74">F114</f>
        <v>11854.25</v>
      </c>
      <c r="J114" s="74">
        <f t="shared" ref="J114" si="75">D114-I114</f>
        <v>145.75</v>
      </c>
      <c r="K114" s="74">
        <f t="shared" ref="K114" si="76">E114-I114</f>
        <v>145.75</v>
      </c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/>
      <c r="II114" s="86"/>
      <c r="IJ114" s="86"/>
      <c r="IK114" s="86"/>
      <c r="IL114" s="86"/>
      <c r="IM114" s="86"/>
      <c r="IN114" s="86"/>
      <c r="IO114" s="86"/>
      <c r="IP114" s="86"/>
      <c r="IQ114" s="86"/>
      <c r="IR114" s="86"/>
      <c r="IS114" s="86"/>
      <c r="IT114" s="86"/>
      <c r="IU114" s="86"/>
      <c r="IV114" s="86"/>
    </row>
    <row r="115" spans="1:256" s="85" customFormat="1" ht="15" customHeight="1">
      <c r="A115" s="100" t="s">
        <v>125</v>
      </c>
      <c r="B115" s="82" t="s">
        <v>140</v>
      </c>
      <c r="C115" s="78" t="s">
        <v>392</v>
      </c>
      <c r="D115" s="74">
        <v>17500</v>
      </c>
      <c r="E115" s="74">
        <v>17500</v>
      </c>
      <c r="F115" s="74">
        <v>17420</v>
      </c>
      <c r="G115" s="71" t="s">
        <v>166</v>
      </c>
      <c r="H115" s="71" t="s">
        <v>166</v>
      </c>
      <c r="I115" s="74">
        <f t="shared" ref="I115" si="77">F115</f>
        <v>17420</v>
      </c>
      <c r="J115" s="74">
        <f t="shared" ref="J115" si="78">D115-I115</f>
        <v>80</v>
      </c>
      <c r="K115" s="74">
        <f t="shared" ref="K115" si="79">E115-I115</f>
        <v>80</v>
      </c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  <c r="IL115" s="86"/>
      <c r="IM115" s="86"/>
      <c r="IN115" s="86"/>
      <c r="IO115" s="86"/>
      <c r="IP115" s="86"/>
      <c r="IQ115" s="86"/>
      <c r="IR115" s="86"/>
      <c r="IS115" s="86"/>
      <c r="IT115" s="86"/>
      <c r="IU115" s="86"/>
      <c r="IV115" s="86"/>
    </row>
    <row r="116" spans="1:256" s="85" customFormat="1" ht="15" customHeight="1">
      <c r="A116" s="100" t="s">
        <v>125</v>
      </c>
      <c r="B116" s="82" t="s">
        <v>140</v>
      </c>
      <c r="C116" s="78" t="s">
        <v>266</v>
      </c>
      <c r="D116" s="74">
        <v>14600</v>
      </c>
      <c r="E116" s="74">
        <f t="shared" si="62"/>
        <v>14600</v>
      </c>
      <c r="F116" s="74">
        <v>14437</v>
      </c>
      <c r="G116" s="71"/>
      <c r="H116" s="71"/>
      <c r="I116" s="74">
        <f t="shared" si="61"/>
        <v>14437</v>
      </c>
      <c r="J116" s="74">
        <f t="shared" si="63"/>
        <v>163</v>
      </c>
      <c r="K116" s="74">
        <f t="shared" si="64"/>
        <v>163</v>
      </c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/>
      <c r="II116" s="86"/>
      <c r="IJ116" s="86"/>
      <c r="IK116" s="86"/>
      <c r="IL116" s="86"/>
      <c r="IM116" s="86"/>
      <c r="IN116" s="86"/>
      <c r="IO116" s="86"/>
      <c r="IP116" s="86"/>
      <c r="IQ116" s="86"/>
      <c r="IR116" s="86"/>
      <c r="IS116" s="86"/>
      <c r="IT116" s="86"/>
      <c r="IU116" s="86"/>
      <c r="IV116" s="86"/>
    </row>
    <row r="117" spans="1:256" s="85" customFormat="1" ht="15" customHeight="1">
      <c r="A117" s="100" t="s">
        <v>162</v>
      </c>
      <c r="B117" s="82" t="s">
        <v>137</v>
      </c>
      <c r="C117" s="78" t="s">
        <v>267</v>
      </c>
      <c r="D117" s="74">
        <v>81500</v>
      </c>
      <c r="E117" s="74">
        <f t="shared" ref="E117" si="80">D117</f>
        <v>81500</v>
      </c>
      <c r="F117" s="74">
        <v>81500</v>
      </c>
      <c r="G117" s="71"/>
      <c r="H117" s="71"/>
      <c r="I117" s="74">
        <f t="shared" ref="I117" si="81">F117</f>
        <v>81500</v>
      </c>
      <c r="J117" s="74">
        <f t="shared" ref="J117" si="82">D117-I117</f>
        <v>0</v>
      </c>
      <c r="K117" s="74">
        <f t="shared" ref="K117" si="83">E117-I117</f>
        <v>0</v>
      </c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/>
      <c r="II117" s="86"/>
      <c r="IJ117" s="86"/>
      <c r="IK117" s="86"/>
      <c r="IL117" s="86"/>
      <c r="IM117" s="86"/>
      <c r="IN117" s="86"/>
      <c r="IO117" s="86"/>
      <c r="IP117" s="86"/>
      <c r="IQ117" s="86"/>
      <c r="IR117" s="86"/>
      <c r="IS117" s="86"/>
      <c r="IT117" s="86"/>
      <c r="IU117" s="86"/>
      <c r="IV117" s="86"/>
    </row>
    <row r="118" spans="1:256" s="85" customFormat="1" ht="15" customHeight="1">
      <c r="A118" s="100" t="s">
        <v>207</v>
      </c>
      <c r="B118" s="82" t="s">
        <v>138</v>
      </c>
      <c r="C118" s="78" t="s">
        <v>381</v>
      </c>
      <c r="D118" s="74">
        <v>4000</v>
      </c>
      <c r="E118" s="74">
        <f t="shared" ref="E118" si="84">D118</f>
        <v>4000</v>
      </c>
      <c r="F118" s="74">
        <v>4000</v>
      </c>
      <c r="G118" s="71"/>
      <c r="H118" s="71"/>
      <c r="I118" s="74">
        <f t="shared" ref="I118" si="85">F118</f>
        <v>4000</v>
      </c>
      <c r="J118" s="74">
        <f t="shared" ref="J118" si="86">D118-I118</f>
        <v>0</v>
      </c>
      <c r="K118" s="74">
        <f t="shared" ref="K118" si="87">E118-I118</f>
        <v>0</v>
      </c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  <c r="IL118" s="86"/>
      <c r="IM118" s="86"/>
      <c r="IN118" s="86"/>
      <c r="IO118" s="86"/>
      <c r="IP118" s="86"/>
      <c r="IQ118" s="86"/>
      <c r="IR118" s="86"/>
      <c r="IS118" s="86"/>
      <c r="IT118" s="86"/>
      <c r="IU118" s="86"/>
      <c r="IV118" s="86"/>
    </row>
    <row r="119" spans="1:256" s="85" customFormat="1" ht="15" customHeight="1">
      <c r="A119" s="100" t="s">
        <v>124</v>
      </c>
      <c r="B119" s="82" t="s">
        <v>139</v>
      </c>
      <c r="C119" s="78" t="s">
        <v>388</v>
      </c>
      <c r="D119" s="74">
        <v>34000</v>
      </c>
      <c r="E119" s="74">
        <f t="shared" ref="E119" si="88">D119</f>
        <v>34000</v>
      </c>
      <c r="F119" s="74">
        <v>34000</v>
      </c>
      <c r="G119" s="71"/>
      <c r="H119" s="71"/>
      <c r="I119" s="74">
        <f t="shared" ref="I119" si="89">F119</f>
        <v>34000</v>
      </c>
      <c r="J119" s="74">
        <f t="shared" ref="J119" si="90">D119-I119</f>
        <v>0</v>
      </c>
      <c r="K119" s="74">
        <f t="shared" ref="K119" si="91">E119-I119</f>
        <v>0</v>
      </c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/>
      <c r="II119" s="86"/>
      <c r="IJ119" s="86"/>
      <c r="IK119" s="86"/>
      <c r="IL119" s="86"/>
      <c r="IM119" s="86"/>
      <c r="IN119" s="86"/>
      <c r="IO119" s="86"/>
      <c r="IP119" s="86"/>
      <c r="IQ119" s="86"/>
      <c r="IR119" s="86"/>
      <c r="IS119" s="86"/>
      <c r="IT119" s="86"/>
      <c r="IU119" s="86"/>
      <c r="IV119" s="86"/>
    </row>
    <row r="120" spans="1:256" s="85" customFormat="1" ht="15" customHeight="1">
      <c r="A120" s="71" t="s">
        <v>166</v>
      </c>
      <c r="B120" s="71" t="s">
        <v>166</v>
      </c>
      <c r="C120" s="77" t="s">
        <v>166</v>
      </c>
      <c r="D120" s="71" t="s">
        <v>166</v>
      </c>
      <c r="E120" s="71" t="s">
        <v>166</v>
      </c>
      <c r="F120" s="71" t="s">
        <v>166</v>
      </c>
      <c r="G120" s="71" t="s">
        <v>166</v>
      </c>
      <c r="H120" s="71" t="s">
        <v>166</v>
      </c>
      <c r="I120" s="71" t="s">
        <v>166</v>
      </c>
      <c r="J120" s="71" t="s">
        <v>166</v>
      </c>
      <c r="K120" s="71" t="s">
        <v>166</v>
      </c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  <c r="IL120" s="86"/>
      <c r="IM120" s="86"/>
      <c r="IN120" s="86"/>
      <c r="IO120" s="86"/>
      <c r="IP120" s="86"/>
      <c r="IQ120" s="86"/>
      <c r="IR120" s="86"/>
      <c r="IS120" s="86"/>
      <c r="IT120" s="86"/>
      <c r="IU120" s="86"/>
      <c r="IV120" s="86"/>
    </row>
    <row r="121" spans="1:256" s="85" customFormat="1" ht="38.25" customHeight="1">
      <c r="A121" s="99" t="s">
        <v>287</v>
      </c>
      <c r="B121" s="80" t="s">
        <v>132</v>
      </c>
      <c r="C121" s="77" t="s">
        <v>196</v>
      </c>
      <c r="D121" s="71">
        <f t="shared" ref="D121:F122" si="92">D122</f>
        <v>2500</v>
      </c>
      <c r="E121" s="71">
        <f t="shared" si="92"/>
        <v>2500</v>
      </c>
      <c r="F121" s="71">
        <f t="shared" si="92"/>
        <v>2400</v>
      </c>
      <c r="G121" s="71" t="s">
        <v>166</v>
      </c>
      <c r="H121" s="71" t="s">
        <v>166</v>
      </c>
      <c r="I121" s="71">
        <f>F121</f>
        <v>2400</v>
      </c>
      <c r="J121" s="71">
        <f>D121-I121</f>
        <v>100</v>
      </c>
      <c r="K121" s="71">
        <f>E121-I121</f>
        <v>100</v>
      </c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/>
      <c r="II121" s="86"/>
      <c r="IJ121" s="86"/>
      <c r="IK121" s="86"/>
      <c r="IL121" s="86"/>
      <c r="IM121" s="86"/>
      <c r="IN121" s="86"/>
      <c r="IO121" s="86"/>
      <c r="IP121" s="86"/>
      <c r="IQ121" s="86"/>
      <c r="IR121" s="86"/>
      <c r="IS121" s="86"/>
      <c r="IT121" s="86"/>
      <c r="IU121" s="86"/>
      <c r="IV121" s="86"/>
    </row>
    <row r="122" spans="1:256" s="85" customFormat="1" ht="21.75" customHeight="1">
      <c r="A122" s="88" t="s">
        <v>195</v>
      </c>
      <c r="B122" s="80" t="s">
        <v>132</v>
      </c>
      <c r="C122" s="78" t="s">
        <v>269</v>
      </c>
      <c r="D122" s="71">
        <f>D123</f>
        <v>2500</v>
      </c>
      <c r="E122" s="71">
        <f t="shared" si="92"/>
        <v>2500</v>
      </c>
      <c r="F122" s="71">
        <f t="shared" si="92"/>
        <v>2400</v>
      </c>
      <c r="G122" s="71" t="s">
        <v>166</v>
      </c>
      <c r="H122" s="71" t="s">
        <v>166</v>
      </c>
      <c r="I122" s="71">
        <f>F122</f>
        <v>2400</v>
      </c>
      <c r="J122" s="71">
        <f>D122-I122</f>
        <v>100</v>
      </c>
      <c r="K122" s="71">
        <f>E122-I122</f>
        <v>100</v>
      </c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  <c r="HQ122" s="86"/>
      <c r="HR122" s="86"/>
      <c r="HS122" s="86"/>
      <c r="HT122" s="86"/>
      <c r="HU122" s="86"/>
      <c r="HV122" s="86"/>
      <c r="HW122" s="86"/>
      <c r="HX122" s="86"/>
      <c r="HY122" s="86"/>
      <c r="HZ122" s="86"/>
      <c r="IA122" s="86"/>
      <c r="IB122" s="86"/>
      <c r="IC122" s="86"/>
      <c r="ID122" s="86"/>
      <c r="IE122" s="86"/>
      <c r="IF122" s="86"/>
      <c r="IG122" s="86"/>
      <c r="IH122" s="86"/>
      <c r="II122" s="86"/>
      <c r="IJ122" s="86"/>
      <c r="IK122" s="86"/>
      <c r="IL122" s="86"/>
      <c r="IM122" s="86"/>
      <c r="IN122" s="86"/>
      <c r="IO122" s="86"/>
      <c r="IP122" s="86"/>
      <c r="IQ122" s="86"/>
      <c r="IR122" s="86"/>
      <c r="IS122" s="86"/>
      <c r="IT122" s="86"/>
      <c r="IU122" s="86"/>
      <c r="IV122" s="86"/>
    </row>
    <row r="123" spans="1:256" s="85" customFormat="1" ht="15" customHeight="1">
      <c r="A123" s="100" t="s">
        <v>207</v>
      </c>
      <c r="B123" s="82" t="s">
        <v>138</v>
      </c>
      <c r="C123" s="78" t="s">
        <v>268</v>
      </c>
      <c r="D123" s="74">
        <v>2500</v>
      </c>
      <c r="E123" s="74">
        <f>D123</f>
        <v>2500</v>
      </c>
      <c r="F123" s="74">
        <v>2400</v>
      </c>
      <c r="G123" s="74"/>
      <c r="H123" s="74"/>
      <c r="I123" s="74">
        <f>F123</f>
        <v>2400</v>
      </c>
      <c r="J123" s="74">
        <f>D123-I123</f>
        <v>100</v>
      </c>
      <c r="K123" s="74">
        <f>E123-I123</f>
        <v>100</v>
      </c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  <c r="IL123" s="86"/>
      <c r="IM123" s="86"/>
      <c r="IN123" s="86"/>
      <c r="IO123" s="86"/>
      <c r="IP123" s="86"/>
      <c r="IQ123" s="86"/>
      <c r="IR123" s="86"/>
      <c r="IS123" s="86"/>
      <c r="IT123" s="86"/>
      <c r="IU123" s="86"/>
      <c r="IV123" s="86"/>
    </row>
    <row r="124" spans="1:256" s="85" customFormat="1" ht="15" customHeight="1">
      <c r="A124" s="105"/>
      <c r="B124" s="82" t="s">
        <v>166</v>
      </c>
      <c r="C124" s="71" t="s">
        <v>166</v>
      </c>
      <c r="D124" s="71" t="s">
        <v>166</v>
      </c>
      <c r="E124" s="71" t="s">
        <v>166</v>
      </c>
      <c r="F124" s="71" t="s">
        <v>166</v>
      </c>
      <c r="G124" s="71" t="s">
        <v>166</v>
      </c>
      <c r="H124" s="71" t="s">
        <v>166</v>
      </c>
      <c r="I124" s="71" t="s">
        <v>166</v>
      </c>
      <c r="J124" s="71" t="s">
        <v>166</v>
      </c>
      <c r="K124" s="71" t="s">
        <v>166</v>
      </c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86"/>
      <c r="GQ124" s="86"/>
      <c r="GR124" s="86"/>
      <c r="GS124" s="86"/>
      <c r="GT124" s="86"/>
      <c r="GU124" s="86"/>
      <c r="GV124" s="86"/>
      <c r="GW124" s="86"/>
      <c r="GX124" s="86"/>
      <c r="GY124" s="86"/>
      <c r="GZ124" s="86"/>
      <c r="HA124" s="86"/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/>
      <c r="HN124" s="86"/>
      <c r="HO124" s="86"/>
      <c r="HP124" s="86"/>
      <c r="HQ124" s="86"/>
      <c r="HR124" s="86"/>
      <c r="HS124" s="86"/>
      <c r="HT124" s="86"/>
      <c r="HU124" s="86"/>
      <c r="HV124" s="86"/>
      <c r="HW124" s="86"/>
      <c r="HX124" s="86"/>
      <c r="HY124" s="86"/>
      <c r="HZ124" s="86"/>
      <c r="IA124" s="86"/>
      <c r="IB124" s="86"/>
      <c r="IC124" s="86"/>
      <c r="ID124" s="86"/>
      <c r="IE124" s="86"/>
      <c r="IF124" s="86"/>
      <c r="IG124" s="86"/>
      <c r="IH124" s="86"/>
      <c r="II124" s="86"/>
      <c r="IJ124" s="86"/>
      <c r="IK124" s="86"/>
      <c r="IL124" s="86"/>
      <c r="IM124" s="86"/>
      <c r="IN124" s="86"/>
      <c r="IO124" s="86"/>
      <c r="IP124" s="86"/>
      <c r="IQ124" s="86"/>
      <c r="IR124" s="86"/>
      <c r="IS124" s="86"/>
      <c r="IT124" s="86"/>
      <c r="IU124" s="86"/>
      <c r="IV124" s="86"/>
    </row>
    <row r="125" spans="1:256" s="85" customFormat="1" ht="24.75" customHeight="1">
      <c r="A125" s="88" t="s">
        <v>271</v>
      </c>
      <c r="B125" s="80" t="s">
        <v>132</v>
      </c>
      <c r="C125" s="77" t="s">
        <v>270</v>
      </c>
      <c r="D125" s="71">
        <f t="shared" ref="D125:F126" si="93">D126</f>
        <v>2000</v>
      </c>
      <c r="E125" s="71">
        <f t="shared" si="93"/>
        <v>2000</v>
      </c>
      <c r="F125" s="71">
        <f t="shared" si="93"/>
        <v>0</v>
      </c>
      <c r="G125" s="71" t="s">
        <v>166</v>
      </c>
      <c r="H125" s="71" t="s">
        <v>166</v>
      </c>
      <c r="I125" s="71">
        <f>F125</f>
        <v>0</v>
      </c>
      <c r="J125" s="71">
        <f>D125-I125</f>
        <v>2000</v>
      </c>
      <c r="K125" s="71">
        <f>E125-I125</f>
        <v>2000</v>
      </c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6"/>
      <c r="IF125" s="86"/>
      <c r="IG125" s="86"/>
      <c r="IH125" s="86"/>
      <c r="II125" s="86"/>
      <c r="IJ125" s="86"/>
      <c r="IK125" s="86"/>
      <c r="IL125" s="86"/>
      <c r="IM125" s="86"/>
      <c r="IN125" s="86"/>
      <c r="IO125" s="86"/>
      <c r="IP125" s="86"/>
      <c r="IQ125" s="86"/>
      <c r="IR125" s="86"/>
      <c r="IS125" s="86"/>
      <c r="IT125" s="86"/>
      <c r="IU125" s="86"/>
      <c r="IV125" s="86"/>
    </row>
    <row r="126" spans="1:256" s="85" customFormat="1" ht="17.25" customHeight="1">
      <c r="A126" s="106" t="s">
        <v>272</v>
      </c>
      <c r="B126" s="80" t="s">
        <v>132</v>
      </c>
      <c r="C126" s="78" t="s">
        <v>273</v>
      </c>
      <c r="D126" s="71">
        <f>D127</f>
        <v>2000</v>
      </c>
      <c r="E126" s="71">
        <f t="shared" si="93"/>
        <v>2000</v>
      </c>
      <c r="F126" s="71">
        <f t="shared" si="93"/>
        <v>0</v>
      </c>
      <c r="G126" s="71" t="s">
        <v>166</v>
      </c>
      <c r="H126" s="71" t="s">
        <v>166</v>
      </c>
      <c r="I126" s="71">
        <f>F126</f>
        <v>0</v>
      </c>
      <c r="J126" s="71">
        <f>D126-I126</f>
        <v>2000</v>
      </c>
      <c r="K126" s="71">
        <f>E126-I126</f>
        <v>2000</v>
      </c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/>
      <c r="HN126" s="86"/>
      <c r="HO126" s="86"/>
      <c r="HP126" s="86"/>
      <c r="HQ126" s="86"/>
      <c r="HR126" s="86"/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  <c r="IC126" s="86"/>
      <c r="ID126" s="86"/>
      <c r="IE126" s="86"/>
      <c r="IF126" s="86"/>
      <c r="IG126" s="86"/>
      <c r="IH126" s="86"/>
      <c r="II126" s="86"/>
      <c r="IJ126" s="86"/>
      <c r="IK126" s="86"/>
      <c r="IL126" s="86"/>
      <c r="IM126" s="86"/>
      <c r="IN126" s="86"/>
      <c r="IO126" s="86"/>
      <c r="IP126" s="86"/>
      <c r="IQ126" s="86"/>
      <c r="IR126" s="86"/>
      <c r="IS126" s="86"/>
      <c r="IT126" s="86"/>
      <c r="IU126" s="86"/>
      <c r="IV126" s="86"/>
    </row>
    <row r="127" spans="1:256" s="85" customFormat="1" ht="15" customHeight="1">
      <c r="A127" s="100" t="s">
        <v>124</v>
      </c>
      <c r="B127" s="82" t="s">
        <v>139</v>
      </c>
      <c r="C127" s="78" t="s">
        <v>274</v>
      </c>
      <c r="D127" s="74">
        <v>2000</v>
      </c>
      <c r="E127" s="74">
        <f>D127</f>
        <v>2000</v>
      </c>
      <c r="F127" s="74">
        <v>0</v>
      </c>
      <c r="G127" s="74"/>
      <c r="H127" s="74"/>
      <c r="I127" s="74">
        <f>F127</f>
        <v>0</v>
      </c>
      <c r="J127" s="74">
        <f>D127-I127</f>
        <v>2000</v>
      </c>
      <c r="K127" s="74">
        <f>E127-I127</f>
        <v>2000</v>
      </c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86"/>
      <c r="GQ127" s="86"/>
      <c r="GR127" s="86"/>
      <c r="GS127" s="86"/>
      <c r="GT127" s="86"/>
      <c r="GU127" s="86"/>
      <c r="GV127" s="86"/>
      <c r="GW127" s="86"/>
      <c r="GX127" s="86"/>
      <c r="GY127" s="86"/>
      <c r="GZ127" s="86"/>
      <c r="HA127" s="86"/>
      <c r="HB127" s="86"/>
      <c r="HC127" s="86"/>
      <c r="HD127" s="86"/>
      <c r="HE127" s="86"/>
      <c r="HF127" s="86"/>
      <c r="HG127" s="86"/>
      <c r="HH127" s="86"/>
      <c r="HI127" s="86"/>
      <c r="HJ127" s="86"/>
      <c r="HK127" s="86"/>
      <c r="HL127" s="86"/>
      <c r="HM127" s="86"/>
      <c r="HN127" s="86"/>
      <c r="HO127" s="86"/>
      <c r="HP127" s="86"/>
      <c r="HQ127" s="86"/>
      <c r="HR127" s="86"/>
      <c r="HS127" s="86"/>
      <c r="HT127" s="86"/>
      <c r="HU127" s="86"/>
      <c r="HV127" s="86"/>
      <c r="HW127" s="86"/>
      <c r="HX127" s="86"/>
      <c r="HY127" s="86"/>
      <c r="HZ127" s="86"/>
      <c r="IA127" s="86"/>
      <c r="IB127" s="86"/>
      <c r="IC127" s="86"/>
      <c r="ID127" s="86"/>
      <c r="IE127" s="86"/>
      <c r="IF127" s="86"/>
      <c r="IG127" s="86"/>
      <c r="IH127" s="86"/>
      <c r="II127" s="86"/>
      <c r="IJ127" s="86"/>
      <c r="IK127" s="86"/>
      <c r="IL127" s="86"/>
      <c r="IM127" s="86"/>
      <c r="IN127" s="86"/>
      <c r="IO127" s="86"/>
      <c r="IP127" s="86"/>
      <c r="IQ127" s="86"/>
      <c r="IR127" s="86"/>
      <c r="IS127" s="86"/>
      <c r="IT127" s="86"/>
      <c r="IU127" s="86"/>
      <c r="IV127" s="86"/>
    </row>
    <row r="128" spans="1:256" s="85" customFormat="1" ht="15" customHeight="1">
      <c r="A128" s="105"/>
      <c r="B128" s="82" t="s">
        <v>166</v>
      </c>
      <c r="C128" s="71" t="s">
        <v>166</v>
      </c>
      <c r="D128" s="71" t="s">
        <v>166</v>
      </c>
      <c r="E128" s="71" t="s">
        <v>166</v>
      </c>
      <c r="F128" s="71" t="s">
        <v>166</v>
      </c>
      <c r="G128" s="71" t="s">
        <v>166</v>
      </c>
      <c r="H128" s="71" t="s">
        <v>166</v>
      </c>
      <c r="I128" s="71" t="s">
        <v>166</v>
      </c>
      <c r="J128" s="71" t="s">
        <v>166</v>
      </c>
      <c r="K128" s="71" t="s">
        <v>166</v>
      </c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/>
      <c r="HN128" s="86"/>
      <c r="HO128" s="86"/>
      <c r="HP128" s="86"/>
      <c r="HQ128" s="86"/>
      <c r="HR128" s="86"/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  <c r="IC128" s="86"/>
      <c r="ID128" s="86"/>
      <c r="IE128" s="86"/>
      <c r="IF128" s="86"/>
      <c r="IG128" s="86"/>
      <c r="IH128" s="86"/>
      <c r="II128" s="86"/>
      <c r="IJ128" s="86"/>
      <c r="IK128" s="86"/>
      <c r="IL128" s="86"/>
      <c r="IM128" s="86"/>
      <c r="IN128" s="86"/>
      <c r="IO128" s="86"/>
      <c r="IP128" s="86"/>
      <c r="IQ128" s="86"/>
      <c r="IR128" s="86"/>
      <c r="IS128" s="86"/>
      <c r="IT128" s="86"/>
      <c r="IU128" s="86"/>
      <c r="IV128" s="86"/>
    </row>
    <row r="129" spans="1:256" s="87" customFormat="1" ht="15" customHeight="1">
      <c r="A129" s="99" t="s">
        <v>128</v>
      </c>
      <c r="B129" s="116"/>
      <c r="C129" s="77" t="s">
        <v>239</v>
      </c>
      <c r="D129" s="71">
        <f>D130+D138</f>
        <v>3457000.06</v>
      </c>
      <c r="E129" s="71">
        <f>D129</f>
        <v>3457000.06</v>
      </c>
      <c r="F129" s="71">
        <f>F130+F137</f>
        <v>3094682.96</v>
      </c>
      <c r="G129" s="71" t="s">
        <v>166</v>
      </c>
      <c r="H129" s="71">
        <v>193035.25</v>
      </c>
      <c r="I129" s="71">
        <f>I132</f>
        <v>3244118.21</v>
      </c>
      <c r="J129" s="71">
        <f>D129-I129</f>
        <v>212881.85000000009</v>
      </c>
      <c r="K129" s="71">
        <f>E129-I129</f>
        <v>212881.85000000009</v>
      </c>
    </row>
    <row r="130" spans="1:256" s="87" customFormat="1" ht="24" customHeight="1">
      <c r="A130" s="99" t="s">
        <v>364</v>
      </c>
      <c r="B130" s="116"/>
      <c r="C130" s="77" t="s">
        <v>120</v>
      </c>
      <c r="D130" s="71">
        <f>D131+D135</f>
        <v>3441500</v>
      </c>
      <c r="E130" s="71">
        <f>E131+E135</f>
        <v>3441500</v>
      </c>
      <c r="F130" s="71">
        <f>F131+F135</f>
        <v>3079182.96</v>
      </c>
      <c r="G130" s="71" t="s">
        <v>166</v>
      </c>
      <c r="H130" s="71">
        <v>193035.25</v>
      </c>
      <c r="I130" s="71">
        <f>I132</f>
        <v>3244118.21</v>
      </c>
      <c r="J130" s="71">
        <f>D130-I130</f>
        <v>197381.79000000004</v>
      </c>
      <c r="K130" s="71">
        <f>E130-I130</f>
        <v>197381.79000000004</v>
      </c>
    </row>
    <row r="131" spans="1:256" s="54" customFormat="1" ht="23.25" customHeight="1">
      <c r="A131" s="99"/>
      <c r="B131" s="80" t="s">
        <v>132</v>
      </c>
      <c r="C131" s="77" t="s">
        <v>302</v>
      </c>
      <c r="D131" s="71">
        <f>D132+D133</f>
        <v>3440000</v>
      </c>
      <c r="E131" s="71">
        <f>D131</f>
        <v>3440000</v>
      </c>
      <c r="F131" s="71">
        <f>F132+F133</f>
        <v>3077682.96</v>
      </c>
      <c r="G131" s="71" t="s">
        <v>166</v>
      </c>
      <c r="H131" s="71">
        <v>193035.25</v>
      </c>
      <c r="I131" s="71">
        <f>I132</f>
        <v>3244118.21</v>
      </c>
      <c r="J131" s="71">
        <f t="shared" ref="J131:J143" si="94">D131-I131</f>
        <v>195881.79000000004</v>
      </c>
      <c r="K131" s="71">
        <f t="shared" ref="K131:K143" si="95">E131-I131</f>
        <v>195881.79000000004</v>
      </c>
    </row>
    <row r="132" spans="1:256" s="54" customFormat="1" ht="31.5" customHeight="1">
      <c r="A132" s="100" t="s">
        <v>210</v>
      </c>
      <c r="B132" s="82" t="s">
        <v>212</v>
      </c>
      <c r="C132" s="78" t="s">
        <v>275</v>
      </c>
      <c r="D132" s="74">
        <v>3413400</v>
      </c>
      <c r="E132" s="74">
        <f>D132</f>
        <v>3413400</v>
      </c>
      <c r="F132" s="74">
        <v>3051082.96</v>
      </c>
      <c r="G132" s="74" t="s">
        <v>166</v>
      </c>
      <c r="H132" s="74">
        <v>193035.25</v>
      </c>
      <c r="I132" s="74">
        <f>H132+F132</f>
        <v>3244118.21</v>
      </c>
      <c r="J132" s="74">
        <f t="shared" si="94"/>
        <v>169281.79000000004</v>
      </c>
      <c r="K132" s="74">
        <f t="shared" si="95"/>
        <v>169281.79000000004</v>
      </c>
    </row>
    <row r="133" spans="1:256" s="54" customFormat="1" ht="31.5" customHeight="1">
      <c r="A133" s="100" t="s">
        <v>210</v>
      </c>
      <c r="B133" s="82" t="s">
        <v>212</v>
      </c>
      <c r="C133" s="78" t="s">
        <v>395</v>
      </c>
      <c r="D133" s="74">
        <v>26600</v>
      </c>
      <c r="E133" s="74">
        <f>D133</f>
        <v>26600</v>
      </c>
      <c r="F133" s="74">
        <v>26600</v>
      </c>
      <c r="G133" s="74" t="s">
        <v>166</v>
      </c>
      <c r="H133" s="74" t="s">
        <v>166</v>
      </c>
      <c r="I133" s="74">
        <f>F133</f>
        <v>26600</v>
      </c>
      <c r="J133" s="74">
        <f t="shared" ref="J133" si="96">D133-I133</f>
        <v>0</v>
      </c>
      <c r="K133" s="74">
        <f t="shared" ref="K133" si="97">E133-I133</f>
        <v>0</v>
      </c>
    </row>
    <row r="134" spans="1:256" s="85" customFormat="1" ht="15" customHeight="1">
      <c r="A134" s="105"/>
      <c r="B134" s="82" t="s">
        <v>166</v>
      </c>
      <c r="C134" s="71" t="s">
        <v>166</v>
      </c>
      <c r="D134" s="71" t="s">
        <v>166</v>
      </c>
      <c r="E134" s="71" t="s">
        <v>166</v>
      </c>
      <c r="F134" s="71" t="s">
        <v>166</v>
      </c>
      <c r="G134" s="71" t="s">
        <v>166</v>
      </c>
      <c r="H134" s="71" t="s">
        <v>166</v>
      </c>
      <c r="I134" s="71" t="s">
        <v>166</v>
      </c>
      <c r="J134" s="71" t="s">
        <v>166</v>
      </c>
      <c r="K134" s="71" t="s">
        <v>166</v>
      </c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/>
      <c r="HN134" s="86"/>
      <c r="HO134" s="86"/>
      <c r="HP134" s="86"/>
      <c r="HQ134" s="86"/>
      <c r="HR134" s="86"/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  <c r="IC134" s="86"/>
      <c r="ID134" s="86"/>
      <c r="IE134" s="86"/>
      <c r="IF134" s="86"/>
      <c r="IG134" s="86"/>
      <c r="IH134" s="86"/>
      <c r="II134" s="86"/>
      <c r="IJ134" s="86"/>
      <c r="IK134" s="86"/>
      <c r="IL134" s="86"/>
      <c r="IM134" s="86"/>
      <c r="IN134" s="86"/>
      <c r="IO134" s="86"/>
      <c r="IP134" s="86"/>
      <c r="IQ134" s="86"/>
      <c r="IR134" s="86"/>
      <c r="IS134" s="86"/>
      <c r="IT134" s="86"/>
      <c r="IU134" s="86"/>
      <c r="IV134" s="86"/>
    </row>
    <row r="135" spans="1:256" s="54" customFormat="1" ht="24.75" customHeight="1">
      <c r="A135" s="100" t="s">
        <v>276</v>
      </c>
      <c r="B135" s="82" t="s">
        <v>140</v>
      </c>
      <c r="C135" s="78" t="s">
        <v>301</v>
      </c>
      <c r="D135" s="74">
        <v>1500</v>
      </c>
      <c r="E135" s="74">
        <f>D135</f>
        <v>1500</v>
      </c>
      <c r="F135" s="74">
        <v>1500</v>
      </c>
      <c r="G135" s="74" t="s">
        <v>166</v>
      </c>
      <c r="H135" s="74" t="s">
        <v>166</v>
      </c>
      <c r="I135" s="74">
        <f t="shared" ref="I135" si="98">F135</f>
        <v>1500</v>
      </c>
      <c r="J135" s="74">
        <f t="shared" ref="J135" si="99">D135-I135</f>
        <v>0</v>
      </c>
      <c r="K135" s="74">
        <f t="shared" ref="K135" si="100">E135-I135</f>
        <v>0</v>
      </c>
    </row>
    <row r="136" spans="1:256" s="85" customFormat="1" ht="15" customHeight="1">
      <c r="A136" s="105"/>
      <c r="B136" s="82" t="s">
        <v>166</v>
      </c>
      <c r="C136" s="71" t="s">
        <v>166</v>
      </c>
      <c r="D136" s="71" t="s">
        <v>166</v>
      </c>
      <c r="E136" s="71" t="s">
        <v>166</v>
      </c>
      <c r="F136" s="71" t="s">
        <v>166</v>
      </c>
      <c r="G136" s="71" t="s">
        <v>166</v>
      </c>
      <c r="H136" s="71" t="s">
        <v>166</v>
      </c>
      <c r="I136" s="71" t="s">
        <v>166</v>
      </c>
      <c r="J136" s="71" t="s">
        <v>166</v>
      </c>
      <c r="K136" s="71" t="s">
        <v>166</v>
      </c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86"/>
      <c r="GH136" s="86"/>
      <c r="GI136" s="86"/>
      <c r="GJ136" s="86"/>
      <c r="GK136" s="86"/>
      <c r="GL136" s="86"/>
      <c r="GM136" s="86"/>
      <c r="GN136" s="86"/>
      <c r="GO136" s="86"/>
      <c r="GP136" s="86"/>
      <c r="GQ136" s="86"/>
      <c r="GR136" s="86"/>
      <c r="GS136" s="86"/>
      <c r="GT136" s="86"/>
      <c r="GU136" s="86"/>
      <c r="GV136" s="86"/>
      <c r="GW136" s="86"/>
      <c r="GX136" s="86"/>
      <c r="GY136" s="86"/>
      <c r="GZ136" s="86"/>
      <c r="HA136" s="86"/>
      <c r="HB136" s="86"/>
      <c r="HC136" s="86"/>
      <c r="HD136" s="86"/>
      <c r="HE136" s="86"/>
      <c r="HF136" s="86"/>
      <c r="HG136" s="86"/>
      <c r="HH136" s="86"/>
      <c r="HI136" s="86"/>
      <c r="HJ136" s="86"/>
      <c r="HK136" s="86"/>
      <c r="HL136" s="86"/>
      <c r="HM136" s="86"/>
      <c r="HN136" s="86"/>
      <c r="HO136" s="86"/>
      <c r="HP136" s="86"/>
      <c r="HQ136" s="86"/>
      <c r="HR136" s="86"/>
      <c r="HS136" s="86"/>
      <c r="HT136" s="86"/>
      <c r="HU136" s="86"/>
      <c r="HV136" s="86"/>
      <c r="HW136" s="86"/>
      <c r="HX136" s="86"/>
      <c r="HY136" s="86"/>
      <c r="HZ136" s="86"/>
      <c r="IA136" s="86"/>
      <c r="IB136" s="86"/>
      <c r="IC136" s="86"/>
      <c r="ID136" s="86"/>
      <c r="IE136" s="86"/>
      <c r="IF136" s="86"/>
      <c r="IG136" s="86"/>
      <c r="IH136" s="86"/>
      <c r="II136" s="86"/>
      <c r="IJ136" s="86"/>
      <c r="IK136" s="86"/>
      <c r="IL136" s="86"/>
      <c r="IM136" s="86"/>
      <c r="IN136" s="86"/>
      <c r="IO136" s="86"/>
      <c r="IP136" s="86"/>
      <c r="IQ136" s="86"/>
      <c r="IR136" s="86"/>
      <c r="IS136" s="86"/>
      <c r="IT136" s="86"/>
      <c r="IU136" s="86"/>
      <c r="IV136" s="86"/>
    </row>
    <row r="137" spans="1:256" s="54" customFormat="1" ht="16.5" customHeight="1">
      <c r="A137" s="99" t="s">
        <v>290</v>
      </c>
      <c r="B137" s="82"/>
      <c r="C137" s="77" t="s">
        <v>238</v>
      </c>
      <c r="D137" s="71">
        <f>D138</f>
        <v>15500.06</v>
      </c>
      <c r="E137" s="71">
        <f>D137</f>
        <v>15500.06</v>
      </c>
      <c r="F137" s="71">
        <f>F138</f>
        <v>15500</v>
      </c>
      <c r="G137" s="71" t="s">
        <v>166</v>
      </c>
      <c r="H137" s="71" t="s">
        <v>166</v>
      </c>
      <c r="I137" s="71">
        <f>F137</f>
        <v>15500</v>
      </c>
      <c r="J137" s="71">
        <f>D137-I137</f>
        <v>5.9999999999490683E-2</v>
      </c>
      <c r="K137" s="71">
        <f>E137-I137</f>
        <v>5.9999999999490683E-2</v>
      </c>
    </row>
    <row r="138" spans="1:256" s="84" customFormat="1" ht="25.5" customHeight="1">
      <c r="A138" s="99" t="s">
        <v>291</v>
      </c>
      <c r="B138" s="80" t="s">
        <v>137</v>
      </c>
      <c r="C138" s="77" t="s">
        <v>277</v>
      </c>
      <c r="D138" s="71">
        <v>15500.06</v>
      </c>
      <c r="E138" s="71">
        <f>D138</f>
        <v>15500.06</v>
      </c>
      <c r="F138" s="71">
        <v>15500</v>
      </c>
      <c r="G138" s="71" t="s">
        <v>166</v>
      </c>
      <c r="H138" s="71" t="s">
        <v>166</v>
      </c>
      <c r="I138" s="71">
        <f>F138</f>
        <v>15500</v>
      </c>
      <c r="J138" s="71">
        <f>D138-I138</f>
        <v>5.9999999999490683E-2</v>
      </c>
      <c r="K138" s="71">
        <f>E138-I138</f>
        <v>5.9999999999490683E-2</v>
      </c>
    </row>
    <row r="139" spans="1:256" s="85" customFormat="1" ht="15" customHeight="1">
      <c r="A139" s="105"/>
      <c r="B139" s="82" t="s">
        <v>166</v>
      </c>
      <c r="C139" s="71" t="s">
        <v>166</v>
      </c>
      <c r="D139" s="71" t="s">
        <v>166</v>
      </c>
      <c r="E139" s="71" t="s">
        <v>166</v>
      </c>
      <c r="F139" s="71" t="s">
        <v>166</v>
      </c>
      <c r="G139" s="71" t="s">
        <v>166</v>
      </c>
      <c r="H139" s="71" t="s">
        <v>166</v>
      </c>
      <c r="I139" s="71" t="s">
        <v>166</v>
      </c>
      <c r="J139" s="71" t="s">
        <v>166</v>
      </c>
      <c r="K139" s="71" t="s">
        <v>166</v>
      </c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/>
      <c r="II139" s="86"/>
      <c r="IJ139" s="86"/>
      <c r="IK139" s="86"/>
      <c r="IL139" s="86"/>
      <c r="IM139" s="86"/>
      <c r="IN139" s="86"/>
      <c r="IO139" s="86"/>
      <c r="IP139" s="86"/>
      <c r="IQ139" s="86"/>
      <c r="IR139" s="86"/>
      <c r="IS139" s="86"/>
      <c r="IT139" s="86"/>
      <c r="IU139" s="86"/>
      <c r="IV139" s="86"/>
    </row>
    <row r="140" spans="1:256" s="85" customFormat="1" ht="15" customHeight="1">
      <c r="A140" s="79" t="s">
        <v>173</v>
      </c>
      <c r="B140" s="71"/>
      <c r="C140" s="77" t="s">
        <v>172</v>
      </c>
      <c r="D140" s="71">
        <f>D141</f>
        <v>47800</v>
      </c>
      <c r="E140" s="71">
        <f>E141</f>
        <v>47800</v>
      </c>
      <c r="F140" s="71">
        <f>F141</f>
        <v>43387.31</v>
      </c>
      <c r="G140" s="71" t="s">
        <v>166</v>
      </c>
      <c r="H140" s="71" t="s">
        <v>166</v>
      </c>
      <c r="I140" s="71">
        <f t="shared" ref="I140:I143" si="101">F140</f>
        <v>43387.31</v>
      </c>
      <c r="J140" s="71">
        <f t="shared" si="94"/>
        <v>4412.6900000000023</v>
      </c>
      <c r="K140" s="71">
        <f t="shared" si="95"/>
        <v>4412.6900000000023</v>
      </c>
    </row>
    <row r="141" spans="1:256" s="85" customFormat="1" ht="23.25" customHeight="1">
      <c r="A141" s="88" t="s">
        <v>365</v>
      </c>
      <c r="B141" s="80" t="s">
        <v>132</v>
      </c>
      <c r="C141" s="77" t="s">
        <v>280</v>
      </c>
      <c r="D141" s="71">
        <f>D143</f>
        <v>47800</v>
      </c>
      <c r="E141" s="71">
        <f>D141</f>
        <v>47800</v>
      </c>
      <c r="F141" s="71">
        <f t="shared" ref="D141:F142" si="102">F142</f>
        <v>43387.31</v>
      </c>
      <c r="G141" s="71" t="s">
        <v>166</v>
      </c>
      <c r="H141" s="71" t="s">
        <v>166</v>
      </c>
      <c r="I141" s="71">
        <f t="shared" si="101"/>
        <v>43387.31</v>
      </c>
      <c r="J141" s="71">
        <f t="shared" si="94"/>
        <v>4412.6900000000023</v>
      </c>
      <c r="K141" s="71">
        <f t="shared" si="95"/>
        <v>4412.6900000000023</v>
      </c>
    </row>
    <row r="142" spans="1:256" s="85" customFormat="1" ht="22.5" customHeight="1">
      <c r="A142" s="99" t="s">
        <v>292</v>
      </c>
      <c r="B142" s="82" t="s">
        <v>132</v>
      </c>
      <c r="C142" s="77" t="s">
        <v>278</v>
      </c>
      <c r="D142" s="71">
        <f t="shared" si="102"/>
        <v>47800</v>
      </c>
      <c r="E142" s="71">
        <f t="shared" si="102"/>
        <v>47800</v>
      </c>
      <c r="F142" s="71">
        <f>F143</f>
        <v>43387.31</v>
      </c>
      <c r="G142" s="71" t="s">
        <v>166</v>
      </c>
      <c r="H142" s="71" t="s">
        <v>166</v>
      </c>
      <c r="I142" s="71">
        <f t="shared" si="101"/>
        <v>43387.31</v>
      </c>
      <c r="J142" s="71">
        <f t="shared" si="94"/>
        <v>4412.6900000000023</v>
      </c>
      <c r="K142" s="71">
        <f t="shared" si="95"/>
        <v>4412.6900000000023</v>
      </c>
    </row>
    <row r="143" spans="1:256" s="85" customFormat="1" ht="19.5" customHeight="1">
      <c r="A143" s="100" t="s">
        <v>231</v>
      </c>
      <c r="B143" s="82" t="s">
        <v>168</v>
      </c>
      <c r="C143" s="78" t="s">
        <v>278</v>
      </c>
      <c r="D143" s="74">
        <v>47800</v>
      </c>
      <c r="E143" s="74">
        <f>D143</f>
        <v>47800</v>
      </c>
      <c r="F143" s="74">
        <v>43387.31</v>
      </c>
      <c r="G143" s="71" t="s">
        <v>166</v>
      </c>
      <c r="H143" s="71" t="s">
        <v>166</v>
      </c>
      <c r="I143" s="74">
        <f t="shared" si="101"/>
        <v>43387.31</v>
      </c>
      <c r="J143" s="74">
        <f t="shared" si="94"/>
        <v>4412.6900000000023</v>
      </c>
      <c r="K143" s="74">
        <f t="shared" si="95"/>
        <v>4412.6900000000023</v>
      </c>
    </row>
    <row r="144" spans="1:256" s="85" customFormat="1" ht="15" customHeight="1">
      <c r="A144" s="71" t="s">
        <v>166</v>
      </c>
      <c r="B144" s="71" t="s">
        <v>166</v>
      </c>
      <c r="C144" s="71" t="s">
        <v>166</v>
      </c>
      <c r="D144" s="71" t="s">
        <v>166</v>
      </c>
      <c r="E144" s="71" t="s">
        <v>166</v>
      </c>
      <c r="F144" s="71" t="s">
        <v>166</v>
      </c>
      <c r="G144" s="71" t="s">
        <v>166</v>
      </c>
      <c r="H144" s="71" t="s">
        <v>166</v>
      </c>
      <c r="I144" s="71" t="s">
        <v>166</v>
      </c>
      <c r="J144" s="71" t="s">
        <v>166</v>
      </c>
      <c r="K144" s="71" t="s">
        <v>166</v>
      </c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86"/>
      <c r="GH144" s="86"/>
      <c r="GI144" s="86"/>
      <c r="GJ144" s="86"/>
      <c r="GK144" s="86"/>
      <c r="GL144" s="86"/>
      <c r="GM144" s="86"/>
      <c r="GN144" s="86"/>
      <c r="GO144" s="86"/>
      <c r="GP144" s="86"/>
      <c r="GQ144" s="86"/>
      <c r="GR144" s="86"/>
      <c r="GS144" s="86"/>
      <c r="GT144" s="86"/>
      <c r="GU144" s="86"/>
      <c r="GV144" s="86"/>
      <c r="GW144" s="86"/>
      <c r="GX144" s="86"/>
      <c r="GY144" s="86"/>
      <c r="GZ144" s="86"/>
      <c r="HA144" s="86"/>
      <c r="HB144" s="86"/>
      <c r="HC144" s="86"/>
      <c r="HD144" s="86"/>
      <c r="HE144" s="86"/>
      <c r="HF144" s="86"/>
      <c r="HG144" s="86"/>
      <c r="HH144" s="86"/>
      <c r="HI144" s="86"/>
      <c r="HJ144" s="86"/>
      <c r="HK144" s="86"/>
      <c r="HL144" s="86"/>
      <c r="HM144" s="86"/>
      <c r="HN144" s="86"/>
      <c r="HO144" s="86"/>
      <c r="HP144" s="86"/>
      <c r="HQ144" s="86"/>
      <c r="HR144" s="86"/>
      <c r="HS144" s="86"/>
      <c r="HT144" s="86"/>
      <c r="HU144" s="86"/>
      <c r="HV144" s="86"/>
      <c r="HW144" s="86"/>
      <c r="HX144" s="86"/>
      <c r="HY144" s="86"/>
      <c r="HZ144" s="86"/>
      <c r="IA144" s="86"/>
      <c r="IB144" s="86"/>
      <c r="IC144" s="86"/>
      <c r="ID144" s="86"/>
      <c r="IE144" s="86"/>
      <c r="IF144" s="86"/>
      <c r="IG144" s="86"/>
      <c r="IH144" s="86"/>
      <c r="II144" s="86"/>
      <c r="IJ144" s="86"/>
      <c r="IK144" s="86"/>
      <c r="IL144" s="86"/>
      <c r="IM144" s="86"/>
      <c r="IN144" s="86"/>
      <c r="IO144" s="86"/>
      <c r="IP144" s="86"/>
      <c r="IQ144" s="86"/>
      <c r="IR144" s="86"/>
      <c r="IS144" s="86"/>
      <c r="IT144" s="86"/>
      <c r="IU144" s="86"/>
      <c r="IV144" s="86"/>
    </row>
    <row r="145" spans="1:256" s="85" customFormat="1" ht="21" customHeight="1">
      <c r="A145" s="88" t="s">
        <v>366</v>
      </c>
      <c r="B145" s="71"/>
      <c r="C145" s="77" t="s">
        <v>194</v>
      </c>
      <c r="D145" s="71">
        <f>D146</f>
        <v>12100</v>
      </c>
      <c r="E145" s="71">
        <f>E146</f>
        <v>12100</v>
      </c>
      <c r="F145" s="71">
        <f>F146</f>
        <v>9800</v>
      </c>
      <c r="G145" s="71" t="s">
        <v>166</v>
      </c>
      <c r="H145" s="71" t="s">
        <v>166</v>
      </c>
      <c r="I145" s="71">
        <f>F145</f>
        <v>9800</v>
      </c>
      <c r="J145" s="71">
        <f>D145-I145</f>
        <v>2300</v>
      </c>
      <c r="K145" s="71">
        <f>E145-I145</f>
        <v>2300</v>
      </c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86"/>
      <c r="GQ145" s="86"/>
      <c r="GR145" s="86"/>
      <c r="GS145" s="86"/>
      <c r="GT145" s="86"/>
      <c r="GU145" s="86"/>
      <c r="GV145" s="86"/>
      <c r="GW145" s="86"/>
      <c r="GX145" s="86"/>
      <c r="GY145" s="86"/>
      <c r="GZ145" s="86"/>
      <c r="HA145" s="86"/>
      <c r="HB145" s="86"/>
      <c r="HC145" s="86"/>
      <c r="HD145" s="86"/>
      <c r="HE145" s="86"/>
      <c r="HF145" s="86"/>
      <c r="HG145" s="86"/>
      <c r="HH145" s="86"/>
      <c r="HI145" s="86"/>
      <c r="HJ145" s="86"/>
      <c r="HK145" s="86"/>
      <c r="HL145" s="86"/>
      <c r="HM145" s="86"/>
      <c r="HN145" s="86"/>
      <c r="HO145" s="86"/>
      <c r="HP145" s="86"/>
      <c r="HQ145" s="86"/>
      <c r="HR145" s="86"/>
      <c r="HS145" s="86"/>
      <c r="HT145" s="86"/>
      <c r="HU145" s="86"/>
      <c r="HV145" s="86"/>
      <c r="HW145" s="86"/>
      <c r="HX145" s="86"/>
      <c r="HY145" s="86"/>
      <c r="HZ145" s="86"/>
      <c r="IA145" s="86"/>
      <c r="IB145" s="86"/>
      <c r="IC145" s="86"/>
      <c r="ID145" s="86"/>
      <c r="IE145" s="86"/>
      <c r="IF145" s="86"/>
      <c r="IG145" s="86"/>
      <c r="IH145" s="86"/>
      <c r="II145" s="86"/>
      <c r="IJ145" s="86"/>
      <c r="IK145" s="86"/>
      <c r="IL145" s="86"/>
      <c r="IM145" s="86"/>
      <c r="IN145" s="86"/>
      <c r="IO145" s="86"/>
      <c r="IP145" s="86"/>
      <c r="IQ145" s="86"/>
      <c r="IR145" s="86"/>
      <c r="IS145" s="86"/>
      <c r="IT145" s="86"/>
      <c r="IU145" s="86"/>
      <c r="IV145" s="86"/>
    </row>
    <row r="146" spans="1:256" s="85" customFormat="1" ht="17.25" customHeight="1">
      <c r="A146" s="106" t="s">
        <v>124</v>
      </c>
      <c r="B146" s="82" t="s">
        <v>139</v>
      </c>
      <c r="C146" s="78" t="s">
        <v>279</v>
      </c>
      <c r="D146" s="74">
        <v>12100</v>
      </c>
      <c r="E146" s="74">
        <f>D146</f>
        <v>12100</v>
      </c>
      <c r="F146" s="74">
        <v>9800</v>
      </c>
      <c r="G146" s="71" t="s">
        <v>166</v>
      </c>
      <c r="H146" s="71" t="s">
        <v>166</v>
      </c>
      <c r="I146" s="74">
        <f>F146</f>
        <v>9800</v>
      </c>
      <c r="J146" s="74">
        <f>D146-I146</f>
        <v>2300</v>
      </c>
      <c r="K146" s="74">
        <f>E146-I146</f>
        <v>2300</v>
      </c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  <c r="GQ146" s="86"/>
      <c r="GR146" s="86"/>
      <c r="GS146" s="86"/>
      <c r="GT146" s="86"/>
      <c r="GU146" s="86"/>
      <c r="GV146" s="86"/>
      <c r="GW146" s="86"/>
      <c r="GX146" s="86"/>
      <c r="GY146" s="86"/>
      <c r="GZ146" s="86"/>
      <c r="HA146" s="86"/>
      <c r="HB146" s="86"/>
      <c r="HC146" s="86"/>
      <c r="HD146" s="86"/>
      <c r="HE146" s="86"/>
      <c r="HF146" s="86"/>
      <c r="HG146" s="86"/>
      <c r="HH146" s="86"/>
      <c r="HI146" s="86"/>
      <c r="HJ146" s="86"/>
      <c r="HK146" s="86"/>
      <c r="HL146" s="86"/>
      <c r="HM146" s="86"/>
      <c r="HN146" s="86"/>
      <c r="HO146" s="86"/>
      <c r="HP146" s="86"/>
      <c r="HQ146" s="86"/>
      <c r="HR146" s="86"/>
      <c r="HS146" s="86"/>
      <c r="HT146" s="86"/>
      <c r="HU146" s="86"/>
      <c r="HV146" s="86"/>
      <c r="HW146" s="86"/>
      <c r="HX146" s="86"/>
      <c r="HY146" s="86"/>
      <c r="HZ146" s="86"/>
      <c r="IA146" s="86"/>
      <c r="IB146" s="86"/>
      <c r="IC146" s="86"/>
      <c r="ID146" s="86"/>
      <c r="IE146" s="86"/>
      <c r="IF146" s="86"/>
      <c r="IG146" s="86"/>
      <c r="IH146" s="86"/>
      <c r="II146" s="86"/>
      <c r="IJ146" s="86"/>
      <c r="IK146" s="86"/>
      <c r="IL146" s="86"/>
      <c r="IM146" s="86"/>
      <c r="IN146" s="86"/>
      <c r="IO146" s="86"/>
      <c r="IP146" s="86"/>
      <c r="IQ146" s="86"/>
      <c r="IR146" s="86"/>
      <c r="IS146" s="86"/>
      <c r="IT146" s="86"/>
      <c r="IU146" s="86"/>
      <c r="IV146" s="86"/>
    </row>
    <row r="147" spans="1:256" s="85" customFormat="1" ht="11.25" customHeight="1">
      <c r="A147" s="71" t="s">
        <v>166</v>
      </c>
      <c r="B147" s="71" t="s">
        <v>166</v>
      </c>
      <c r="C147" s="71" t="s">
        <v>166</v>
      </c>
      <c r="D147" s="71" t="s">
        <v>166</v>
      </c>
      <c r="E147" s="71" t="s">
        <v>166</v>
      </c>
      <c r="F147" s="71" t="s">
        <v>166</v>
      </c>
      <c r="G147" s="71" t="s">
        <v>166</v>
      </c>
      <c r="H147" s="71" t="s">
        <v>166</v>
      </c>
      <c r="I147" s="71" t="s">
        <v>166</v>
      </c>
      <c r="J147" s="74" t="s">
        <v>166</v>
      </c>
      <c r="K147" s="71" t="s">
        <v>166</v>
      </c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/>
      <c r="HN147" s="86"/>
      <c r="HO147" s="86"/>
      <c r="HP147" s="86"/>
      <c r="HQ147" s="86"/>
      <c r="HR147" s="86"/>
      <c r="HS147" s="86"/>
      <c r="HT147" s="86"/>
      <c r="HU147" s="86"/>
      <c r="HV147" s="86"/>
      <c r="HW147" s="86"/>
      <c r="HX147" s="86"/>
      <c r="HY147" s="86"/>
      <c r="HZ147" s="86"/>
      <c r="IA147" s="86"/>
      <c r="IB147" s="86"/>
      <c r="IC147" s="86"/>
      <c r="ID147" s="86"/>
      <c r="IE147" s="86"/>
      <c r="IF147" s="86"/>
      <c r="IG147" s="86"/>
      <c r="IH147" s="86"/>
      <c r="II147" s="86"/>
      <c r="IJ147" s="86"/>
      <c r="IK147" s="86"/>
      <c r="IL147" s="86"/>
      <c r="IM147" s="86"/>
      <c r="IN147" s="86"/>
      <c r="IO147" s="86"/>
      <c r="IP147" s="86"/>
      <c r="IQ147" s="86"/>
      <c r="IR147" s="86"/>
      <c r="IS147" s="86"/>
      <c r="IT147" s="86"/>
      <c r="IU147" s="86"/>
      <c r="IV147" s="86"/>
    </row>
    <row r="148" spans="1:256" s="54" customFormat="1" ht="27" customHeight="1">
      <c r="A148" s="73" t="s">
        <v>85</v>
      </c>
      <c r="B148" s="105">
        <v>450</v>
      </c>
      <c r="C148" s="78" t="s">
        <v>46</v>
      </c>
      <c r="D148" s="71">
        <v>0</v>
      </c>
      <c r="E148" s="71">
        <v>0</v>
      </c>
      <c r="F148" s="114">
        <v>729871.19</v>
      </c>
      <c r="G148" s="71" t="s">
        <v>166</v>
      </c>
      <c r="H148" s="71">
        <v>323560.78000000003</v>
      </c>
      <c r="I148" s="71">
        <f>H148+F148</f>
        <v>1053431.97</v>
      </c>
      <c r="J148" s="71">
        <v>0</v>
      </c>
      <c r="K148" s="71">
        <v>0</v>
      </c>
    </row>
  </sheetData>
  <mergeCells count="2">
    <mergeCell ref="F3:I4"/>
    <mergeCell ref="A3:A8"/>
  </mergeCells>
  <phoneticPr fontId="3" type="noConversion"/>
  <pageMargins left="0.59055118110236227" right="0" top="0.78740157480314965" bottom="0.39370078740157483" header="0.51181102362204722" footer="0.31496062992125984"/>
  <pageSetup paperSize="9" scale="76" orientation="landscape" r:id="rId1"/>
  <headerFooter alignWithMargins="0"/>
  <rowBreaks count="1" manualBreakCount="1">
    <brk id="4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5"/>
  <sheetViews>
    <sheetView showGridLines="0" tabSelected="1" topLeftCell="A111" zoomScaleSheetLayoutView="120" workbookViewId="0">
      <selection activeCell="E124" sqref="E124"/>
    </sheetView>
  </sheetViews>
  <sheetFormatPr defaultRowHeight="12.75"/>
  <cols>
    <col min="1" max="1" width="32.7109375" style="2" customWidth="1"/>
    <col min="2" max="2" width="4.5703125" style="2" customWidth="1"/>
    <col min="3" max="3" width="26.5703125" style="2" customWidth="1"/>
    <col min="4" max="4" width="14.7109375" style="1" customWidth="1"/>
    <col min="5" max="5" width="14.140625" style="1" customWidth="1"/>
    <col min="6" max="6" width="9" style="1" customWidth="1"/>
    <col min="7" max="7" width="10.42578125" style="1" customWidth="1"/>
    <col min="8" max="8" width="13.28515625" style="1" customWidth="1"/>
    <col min="9" max="9" width="15" customWidth="1"/>
  </cols>
  <sheetData>
    <row r="1" spans="1:9" ht="14.25" customHeight="1">
      <c r="A1" s="139" t="s">
        <v>78</v>
      </c>
      <c r="B1" s="140"/>
      <c r="C1" s="140"/>
      <c r="D1" s="140"/>
      <c r="E1" s="140"/>
      <c r="F1" s="140"/>
      <c r="G1" s="140"/>
      <c r="H1" s="140"/>
    </row>
    <row r="2" spans="1:9" ht="12" customHeight="1">
      <c r="A2" s="139" t="s">
        <v>100</v>
      </c>
      <c r="B2" s="140"/>
      <c r="C2" s="140"/>
      <c r="D2" s="140"/>
      <c r="E2" s="140"/>
      <c r="F2" s="140"/>
      <c r="G2" s="140"/>
      <c r="H2" s="140"/>
      <c r="I2" s="3"/>
    </row>
    <row r="3" spans="1:9" ht="12" customHeight="1">
      <c r="A3" s="139" t="s">
        <v>76</v>
      </c>
      <c r="B3" s="140"/>
      <c r="C3" s="140"/>
      <c r="D3" s="140"/>
      <c r="E3" s="140"/>
      <c r="F3" s="140"/>
      <c r="G3" s="140"/>
      <c r="H3" s="141"/>
      <c r="I3" s="46"/>
    </row>
    <row r="4" spans="1:9" ht="12.75" customHeight="1" thickBot="1">
      <c r="A4" s="142" t="s">
        <v>77</v>
      </c>
      <c r="B4" s="143"/>
      <c r="C4" s="143"/>
      <c r="D4" s="143"/>
      <c r="E4" s="143"/>
      <c r="F4" s="143"/>
      <c r="G4" s="143"/>
      <c r="I4" s="50" t="s">
        <v>6</v>
      </c>
    </row>
    <row r="5" spans="1:9" ht="12.75" customHeight="1">
      <c r="A5" s="47"/>
      <c r="B5" s="48"/>
      <c r="C5" s="48"/>
      <c r="D5" s="48"/>
      <c r="E5" s="48"/>
      <c r="F5" s="48"/>
      <c r="G5" s="48"/>
      <c r="H5" s="10" t="s">
        <v>30</v>
      </c>
      <c r="I5" s="51" t="s">
        <v>50</v>
      </c>
    </row>
    <row r="6" spans="1:9" ht="14.1" customHeight="1">
      <c r="A6" s="12" t="s">
        <v>405</v>
      </c>
      <c r="B6" s="12"/>
      <c r="C6" s="12"/>
      <c r="D6" s="12"/>
      <c r="E6" s="12"/>
      <c r="F6" s="12"/>
      <c r="G6" s="12"/>
      <c r="H6" s="11" t="s">
        <v>28</v>
      </c>
      <c r="I6" s="16" t="s">
        <v>406</v>
      </c>
    </row>
    <row r="7" spans="1:9" ht="18" customHeight="1">
      <c r="A7" s="11" t="s">
        <v>93</v>
      </c>
      <c r="B7" s="11"/>
      <c r="C7" s="11"/>
      <c r="D7" s="10"/>
      <c r="E7" s="10"/>
      <c r="F7" s="10"/>
      <c r="G7" s="10"/>
      <c r="H7" s="11"/>
      <c r="I7" s="49"/>
    </row>
    <row r="8" spans="1:9" ht="14.25" customHeight="1">
      <c r="A8" s="11" t="s">
        <v>94</v>
      </c>
      <c r="B8" s="11"/>
      <c r="C8" s="11"/>
      <c r="D8" s="10"/>
      <c r="E8" s="10"/>
      <c r="F8" s="10"/>
      <c r="G8" s="10"/>
      <c r="H8" s="11"/>
      <c r="I8" s="17"/>
    </row>
    <row r="9" spans="1:9" ht="9.75" customHeight="1">
      <c r="A9" s="11" t="s">
        <v>95</v>
      </c>
      <c r="B9" s="11"/>
      <c r="C9" s="11"/>
      <c r="D9" s="10"/>
      <c r="E9" s="10"/>
      <c r="F9" s="10"/>
      <c r="G9" s="10"/>
      <c r="H9" s="11" t="s">
        <v>26</v>
      </c>
      <c r="I9" s="16" t="s">
        <v>147</v>
      </c>
    </row>
    <row r="10" spans="1:9" ht="22.5" customHeight="1">
      <c r="A10" s="11" t="s">
        <v>127</v>
      </c>
      <c r="B10"/>
      <c r="C10" s="144" t="s">
        <v>197</v>
      </c>
      <c r="D10" s="145"/>
      <c r="E10" s="145"/>
      <c r="F10" s="145"/>
      <c r="G10" s="15"/>
      <c r="H10" s="11" t="s">
        <v>86</v>
      </c>
      <c r="I10" s="16" t="s">
        <v>148</v>
      </c>
    </row>
    <row r="11" spans="1:9" ht="15.75" customHeight="1">
      <c r="A11" s="11" t="s">
        <v>203</v>
      </c>
      <c r="B11" s="11"/>
      <c r="C11" s="11"/>
      <c r="D11" s="10"/>
      <c r="E11" s="10"/>
      <c r="F11" s="10"/>
      <c r="G11" s="10"/>
      <c r="H11" s="115" t="s">
        <v>297</v>
      </c>
      <c r="I11" s="16" t="s">
        <v>298</v>
      </c>
    </row>
    <row r="12" spans="1:9" ht="14.1" customHeight="1">
      <c r="A12" s="11" t="s">
        <v>56</v>
      </c>
      <c r="B12" s="11"/>
      <c r="C12" s="11"/>
      <c r="D12" s="10"/>
      <c r="E12" s="10"/>
      <c r="F12" s="10"/>
      <c r="G12" s="10"/>
      <c r="H12" s="11"/>
      <c r="I12" s="43"/>
    </row>
    <row r="13" spans="1:9" ht="14.1" customHeight="1" thickBot="1">
      <c r="A13" s="11" t="s">
        <v>1</v>
      </c>
      <c r="B13" s="11"/>
      <c r="C13" s="11"/>
      <c r="D13" s="10"/>
      <c r="E13" s="10"/>
      <c r="F13" s="10"/>
      <c r="G13" s="10"/>
      <c r="H13" s="11" t="s">
        <v>27</v>
      </c>
      <c r="I13" s="18" t="s">
        <v>0</v>
      </c>
    </row>
    <row r="14" spans="1:9" ht="14.25" customHeight="1">
      <c r="B14" s="33"/>
      <c r="C14" s="33" t="s">
        <v>38</v>
      </c>
      <c r="D14" s="10"/>
      <c r="E14" s="10"/>
      <c r="F14" s="10"/>
      <c r="G14" s="10"/>
      <c r="H14" s="10"/>
      <c r="I14" s="21"/>
    </row>
    <row r="15" spans="1:9" ht="5.25" customHeight="1">
      <c r="A15" s="32"/>
      <c r="B15" s="32"/>
      <c r="C15" s="13"/>
      <c r="D15" s="14"/>
      <c r="E15" s="14"/>
      <c r="F15" s="14"/>
      <c r="G15" s="14"/>
      <c r="H15" s="14"/>
      <c r="I15" s="15"/>
    </row>
    <row r="16" spans="1:9" ht="12.75" customHeight="1">
      <c r="A16" s="110"/>
      <c r="B16" s="7"/>
      <c r="C16" s="23"/>
      <c r="D16" s="5"/>
      <c r="E16" s="24"/>
      <c r="F16" s="29" t="s">
        <v>9</v>
      </c>
      <c r="G16" s="25"/>
      <c r="H16" s="30"/>
      <c r="I16" s="27"/>
    </row>
    <row r="17" spans="1:9" ht="9.9499999999999993" customHeight="1">
      <c r="A17" s="23"/>
      <c r="B17" s="7" t="s">
        <v>23</v>
      </c>
      <c r="C17" s="23" t="s">
        <v>88</v>
      </c>
      <c r="D17" s="5" t="s">
        <v>72</v>
      </c>
      <c r="E17" s="27" t="s">
        <v>96</v>
      </c>
      <c r="F17" s="31" t="s">
        <v>10</v>
      </c>
      <c r="G17" s="27" t="s">
        <v>13</v>
      </c>
      <c r="H17" s="26"/>
      <c r="I17" s="27" t="s">
        <v>4</v>
      </c>
    </row>
    <row r="18" spans="1:9" ht="9.9499999999999993" customHeight="1">
      <c r="A18" s="23" t="s">
        <v>7</v>
      </c>
      <c r="B18" s="7" t="s">
        <v>24</v>
      </c>
      <c r="C18" s="23" t="s">
        <v>89</v>
      </c>
      <c r="D18" s="5" t="s">
        <v>73</v>
      </c>
      <c r="E18" s="28" t="s">
        <v>97</v>
      </c>
      <c r="F18" s="5" t="s">
        <v>11</v>
      </c>
      <c r="G18" s="5" t="s">
        <v>14</v>
      </c>
      <c r="H18" s="5" t="s">
        <v>15</v>
      </c>
      <c r="I18" s="5" t="s">
        <v>5</v>
      </c>
    </row>
    <row r="19" spans="1:9" ht="9.9499999999999993" customHeight="1">
      <c r="A19" s="111"/>
      <c r="B19" s="7" t="s">
        <v>25</v>
      </c>
      <c r="C19" s="23" t="s">
        <v>90</v>
      </c>
      <c r="D19" s="5" t="s">
        <v>5</v>
      </c>
      <c r="E19" s="28" t="s">
        <v>98</v>
      </c>
      <c r="F19" s="5" t="s">
        <v>12</v>
      </c>
      <c r="G19" s="5"/>
      <c r="H19" s="5"/>
      <c r="I19" s="5"/>
    </row>
    <row r="20" spans="1:9" ht="9.9499999999999993" customHeight="1">
      <c r="A20" s="111"/>
      <c r="B20" s="7"/>
      <c r="C20" s="7"/>
      <c r="D20" s="5"/>
      <c r="E20" s="28"/>
      <c r="F20" s="5"/>
      <c r="G20" s="5"/>
      <c r="H20" s="5"/>
      <c r="I20" s="70"/>
    </row>
    <row r="21" spans="1:9" ht="9.9499999999999993" customHeight="1">
      <c r="A21" s="97">
        <v>1</v>
      </c>
      <c r="B21" s="117">
        <v>2</v>
      </c>
      <c r="C21" s="117">
        <v>3</v>
      </c>
      <c r="D21" s="27" t="s">
        <v>2</v>
      </c>
      <c r="E21" s="26" t="s">
        <v>3</v>
      </c>
      <c r="F21" s="27" t="s">
        <v>16</v>
      </c>
      <c r="G21" s="27" t="s">
        <v>17</v>
      </c>
      <c r="H21" s="27" t="s">
        <v>18</v>
      </c>
      <c r="I21" s="27" t="s">
        <v>19</v>
      </c>
    </row>
    <row r="22" spans="1:9" s="52" customFormat="1" ht="15.95" customHeight="1">
      <c r="A22" s="76" t="s">
        <v>22</v>
      </c>
      <c r="B22" s="80" t="s">
        <v>34</v>
      </c>
      <c r="C22" s="80" t="s">
        <v>46</v>
      </c>
      <c r="D22" s="71">
        <f>D23+D29</f>
        <v>8681255.8000000007</v>
      </c>
      <c r="E22" s="71">
        <f>E23+E29</f>
        <v>8419491.2400000021</v>
      </c>
      <c r="F22" s="71" t="s">
        <v>166</v>
      </c>
      <c r="G22" s="71">
        <v>516596.03</v>
      </c>
      <c r="H22" s="71">
        <f>E22+G22</f>
        <v>8936087.2700000014</v>
      </c>
      <c r="I22" s="71">
        <f t="shared" ref="I22:I28" si="0">D22-H22</f>
        <v>-254831.47000000067</v>
      </c>
    </row>
    <row r="23" spans="1:9" s="54" customFormat="1" ht="12" customHeight="1">
      <c r="A23" s="81" t="s">
        <v>8</v>
      </c>
      <c r="B23" s="82" t="s">
        <v>143</v>
      </c>
      <c r="C23" s="80" t="s">
        <v>112</v>
      </c>
      <c r="D23" s="71">
        <f>D24+D25+D26+D27+D28</f>
        <v>3500855.8</v>
      </c>
      <c r="E23" s="71">
        <f>E24+E25+E26+E27+E28</f>
        <v>3383755.8</v>
      </c>
      <c r="F23" s="72" t="s">
        <v>166</v>
      </c>
      <c r="G23" s="72" t="s">
        <v>166</v>
      </c>
      <c r="H23" s="71">
        <f t="shared" ref="H23:H28" si="1">E23</f>
        <v>3383755.8</v>
      </c>
      <c r="I23" s="71">
        <f t="shared" si="0"/>
        <v>117100</v>
      </c>
    </row>
    <row r="24" spans="1:9" ht="15.95" customHeight="1">
      <c r="A24" s="73" t="s">
        <v>153</v>
      </c>
      <c r="B24" s="72" t="s">
        <v>166</v>
      </c>
      <c r="C24" s="75" t="s">
        <v>101</v>
      </c>
      <c r="D24" s="75" t="s">
        <v>336</v>
      </c>
      <c r="E24" s="56">
        <v>3206400</v>
      </c>
      <c r="F24" s="72" t="s">
        <v>166</v>
      </c>
      <c r="G24" s="72" t="s">
        <v>166</v>
      </c>
      <c r="H24" s="74">
        <f t="shared" si="1"/>
        <v>3206400</v>
      </c>
      <c r="I24" s="74">
        <f t="shared" si="0"/>
        <v>110500</v>
      </c>
    </row>
    <row r="25" spans="1:9" ht="15.95" customHeight="1">
      <c r="A25" s="73" t="s">
        <v>154</v>
      </c>
      <c r="B25" s="72" t="s">
        <v>166</v>
      </c>
      <c r="C25" s="75" t="s">
        <v>102</v>
      </c>
      <c r="D25" s="75" t="s">
        <v>411</v>
      </c>
      <c r="E25" s="74">
        <v>59300</v>
      </c>
      <c r="F25" s="72" t="s">
        <v>166</v>
      </c>
      <c r="G25" s="72" t="s">
        <v>166</v>
      </c>
      <c r="H25" s="74">
        <f t="shared" si="1"/>
        <v>59300</v>
      </c>
      <c r="I25" s="74">
        <f t="shared" si="0"/>
        <v>6600</v>
      </c>
    </row>
    <row r="26" spans="1:9" ht="13.5" customHeight="1">
      <c r="A26" s="73" t="s">
        <v>169</v>
      </c>
      <c r="B26" s="72" t="s">
        <v>166</v>
      </c>
      <c r="C26" s="75" t="s">
        <v>193</v>
      </c>
      <c r="D26" s="75" t="s">
        <v>236</v>
      </c>
      <c r="E26" s="74">
        <v>200</v>
      </c>
      <c r="F26" s="72" t="s">
        <v>166</v>
      </c>
      <c r="G26" s="72" t="s">
        <v>166</v>
      </c>
      <c r="H26" s="74">
        <f t="shared" si="1"/>
        <v>200</v>
      </c>
      <c r="I26" s="74">
        <f t="shared" si="0"/>
        <v>0</v>
      </c>
    </row>
    <row r="27" spans="1:9" ht="12" customHeight="1">
      <c r="A27" s="73" t="s">
        <v>174</v>
      </c>
      <c r="B27" s="72" t="s">
        <v>166</v>
      </c>
      <c r="C27" s="75" t="s">
        <v>152</v>
      </c>
      <c r="D27" s="56">
        <v>123000</v>
      </c>
      <c r="E27" s="74">
        <v>123000</v>
      </c>
      <c r="F27" s="72" t="s">
        <v>166</v>
      </c>
      <c r="G27" s="72" t="s">
        <v>166</v>
      </c>
      <c r="H27" s="74">
        <f t="shared" si="1"/>
        <v>123000</v>
      </c>
      <c r="I27" s="74">
        <f t="shared" si="0"/>
        <v>0</v>
      </c>
    </row>
    <row r="28" spans="1:9" ht="45" customHeight="1">
      <c r="A28" s="73" t="s">
        <v>246</v>
      </c>
      <c r="B28" s="72" t="s">
        <v>166</v>
      </c>
      <c r="C28" s="75" t="s">
        <v>245</v>
      </c>
      <c r="D28" s="74">
        <v>-5144.2</v>
      </c>
      <c r="E28" s="74">
        <v>-5144.2</v>
      </c>
      <c r="F28" s="72" t="s">
        <v>166</v>
      </c>
      <c r="G28" s="72" t="s">
        <v>166</v>
      </c>
      <c r="H28" s="74">
        <f t="shared" si="1"/>
        <v>-5144.2</v>
      </c>
      <c r="I28" s="74">
        <f t="shared" si="0"/>
        <v>0</v>
      </c>
    </row>
    <row r="29" spans="1:9" s="52" customFormat="1" ht="12" customHeight="1">
      <c r="A29" s="76" t="s">
        <v>114</v>
      </c>
      <c r="B29" s="83" t="s">
        <v>144</v>
      </c>
      <c r="C29" s="77" t="s">
        <v>103</v>
      </c>
      <c r="D29" s="71">
        <f>D30+D83</f>
        <v>5180400</v>
      </c>
      <c r="E29" s="71">
        <f>E30+E83</f>
        <v>5035735.4400000013</v>
      </c>
      <c r="F29" s="71" t="s">
        <v>166</v>
      </c>
      <c r="G29" s="71" t="s">
        <v>166</v>
      </c>
      <c r="H29" s="71">
        <f>E29</f>
        <v>5035735.4400000013</v>
      </c>
      <c r="I29" s="71">
        <f>D29-H29</f>
        <v>144664.55999999866</v>
      </c>
    </row>
    <row r="30" spans="1:9" s="52" customFormat="1" ht="15.75" customHeight="1">
      <c r="A30" s="76" t="s">
        <v>113</v>
      </c>
      <c r="B30" s="72" t="s">
        <v>166</v>
      </c>
      <c r="C30" s="77" t="s">
        <v>165</v>
      </c>
      <c r="D30" s="71">
        <f>D31+D36+D45+D65+D80</f>
        <v>5023000</v>
      </c>
      <c r="E30" s="71">
        <f>E36+E31+E45+E65+E80</f>
        <v>4937638.2000000011</v>
      </c>
      <c r="F30" s="72" t="s">
        <v>166</v>
      </c>
      <c r="G30" s="72" t="s">
        <v>166</v>
      </c>
      <c r="H30" s="71">
        <f t="shared" ref="H30:H43" si="2">E30</f>
        <v>4937638.2000000011</v>
      </c>
      <c r="I30" s="71">
        <f t="shared" ref="I30:I43" si="3">D30-H30</f>
        <v>85361.799999998882</v>
      </c>
    </row>
    <row r="31" spans="1:9" s="52" customFormat="1" ht="15.75" customHeight="1">
      <c r="A31" s="76" t="s">
        <v>351</v>
      </c>
      <c r="B31" s="72" t="s">
        <v>166</v>
      </c>
      <c r="C31" s="77" t="s">
        <v>341</v>
      </c>
      <c r="D31" s="71">
        <f>D32+D33+D34+D35</f>
        <v>1154000</v>
      </c>
      <c r="E31" s="71">
        <f>E32+E33+E34+E35</f>
        <v>1166076.48</v>
      </c>
      <c r="F31" s="72" t="s">
        <v>166</v>
      </c>
      <c r="G31" s="72" t="s">
        <v>166</v>
      </c>
      <c r="H31" s="71">
        <v>0</v>
      </c>
      <c r="I31" s="71">
        <v>0</v>
      </c>
    </row>
    <row r="32" spans="1:9" s="52" customFormat="1" ht="22.5" customHeight="1">
      <c r="A32" s="76" t="s">
        <v>350</v>
      </c>
      <c r="B32" s="72" t="s">
        <v>166</v>
      </c>
      <c r="C32" s="78" t="s">
        <v>340</v>
      </c>
      <c r="D32" s="74">
        <v>352900</v>
      </c>
      <c r="E32" s="74">
        <v>404517.45</v>
      </c>
      <c r="F32" s="113" t="s">
        <v>166</v>
      </c>
      <c r="G32" s="113" t="s">
        <v>166</v>
      </c>
      <c r="H32" s="74">
        <v>0</v>
      </c>
      <c r="I32" s="74">
        <v>0</v>
      </c>
    </row>
    <row r="33" spans="1:9" s="52" customFormat="1" ht="24.75" customHeight="1">
      <c r="A33" s="76" t="s">
        <v>349</v>
      </c>
      <c r="B33" s="72" t="s">
        <v>166</v>
      </c>
      <c r="C33" s="78" t="s">
        <v>339</v>
      </c>
      <c r="D33" s="74">
        <v>13200</v>
      </c>
      <c r="E33" s="74">
        <v>11201.32</v>
      </c>
      <c r="F33" s="113" t="s">
        <v>166</v>
      </c>
      <c r="G33" s="113" t="s">
        <v>166</v>
      </c>
      <c r="H33" s="74">
        <v>0</v>
      </c>
      <c r="I33" s="74">
        <v>0</v>
      </c>
    </row>
    <row r="34" spans="1:9" s="52" customFormat="1" ht="21.75" customHeight="1">
      <c r="A34" s="76" t="s">
        <v>348</v>
      </c>
      <c r="B34" s="72" t="s">
        <v>166</v>
      </c>
      <c r="C34" s="78" t="s">
        <v>338</v>
      </c>
      <c r="D34" s="74">
        <v>773000</v>
      </c>
      <c r="E34" s="74">
        <v>801847.71</v>
      </c>
      <c r="F34" s="113" t="s">
        <v>166</v>
      </c>
      <c r="G34" s="113" t="s">
        <v>166</v>
      </c>
      <c r="H34" s="74">
        <v>0</v>
      </c>
      <c r="I34" s="74">
        <v>0</v>
      </c>
    </row>
    <row r="35" spans="1:9" s="52" customFormat="1" ht="26.25" customHeight="1">
      <c r="A35" s="76" t="s">
        <v>352</v>
      </c>
      <c r="B35" s="72" t="s">
        <v>166</v>
      </c>
      <c r="C35" s="78" t="s">
        <v>337</v>
      </c>
      <c r="D35" s="74">
        <v>14900</v>
      </c>
      <c r="E35" s="74">
        <v>-51490</v>
      </c>
      <c r="F35" s="113" t="s">
        <v>166</v>
      </c>
      <c r="G35" s="113" t="s">
        <v>166</v>
      </c>
      <c r="H35" s="74">
        <v>0</v>
      </c>
      <c r="I35" s="74">
        <v>0</v>
      </c>
    </row>
    <row r="36" spans="1:9" ht="15.75" customHeight="1">
      <c r="A36" s="76" t="s">
        <v>109</v>
      </c>
      <c r="B36" s="72" t="s">
        <v>166</v>
      </c>
      <c r="C36" s="77" t="s">
        <v>104</v>
      </c>
      <c r="D36" s="71">
        <f>D37</f>
        <v>676700</v>
      </c>
      <c r="E36" s="71">
        <f>E37+E42+E44</f>
        <v>669219.53999999992</v>
      </c>
      <c r="F36" s="72" t="s">
        <v>166</v>
      </c>
      <c r="G36" s="72" t="s">
        <v>166</v>
      </c>
      <c r="H36" s="71">
        <f t="shared" si="2"/>
        <v>669219.53999999992</v>
      </c>
      <c r="I36" s="71">
        <f t="shared" si="3"/>
        <v>7480.4600000000792</v>
      </c>
    </row>
    <row r="37" spans="1:9" ht="15.75" customHeight="1">
      <c r="A37" s="76"/>
      <c r="B37" s="72" t="s">
        <v>166</v>
      </c>
      <c r="C37" s="77" t="s">
        <v>214</v>
      </c>
      <c r="D37" s="74">
        <f>D38</f>
        <v>676700</v>
      </c>
      <c r="E37" s="71">
        <f>E38+E39+E40+E41</f>
        <v>669199.93999999994</v>
      </c>
      <c r="F37" s="72" t="s">
        <v>166</v>
      </c>
      <c r="G37" s="72" t="s">
        <v>166</v>
      </c>
      <c r="H37" s="71">
        <f t="shared" si="2"/>
        <v>669199.93999999994</v>
      </c>
      <c r="I37" s="71">
        <f t="shared" si="3"/>
        <v>7500.0600000000559</v>
      </c>
    </row>
    <row r="38" spans="1:9" ht="15.75" customHeight="1">
      <c r="A38" s="73"/>
      <c r="B38" s="72" t="s">
        <v>166</v>
      </c>
      <c r="C38" s="75" t="s">
        <v>215</v>
      </c>
      <c r="D38" s="74">
        <v>676700</v>
      </c>
      <c r="E38" s="56">
        <v>631491.4</v>
      </c>
      <c r="F38" s="72" t="s">
        <v>166</v>
      </c>
      <c r="G38" s="72" t="s">
        <v>166</v>
      </c>
      <c r="H38" s="74">
        <f t="shared" si="2"/>
        <v>631491.4</v>
      </c>
      <c r="I38" s="74">
        <f t="shared" si="3"/>
        <v>45208.599999999977</v>
      </c>
    </row>
    <row r="39" spans="1:9" ht="15.75" customHeight="1">
      <c r="A39" s="73"/>
      <c r="B39" s="72" t="s">
        <v>166</v>
      </c>
      <c r="C39" s="75" t="s">
        <v>216</v>
      </c>
      <c r="D39" s="74">
        <v>0</v>
      </c>
      <c r="E39" s="56">
        <v>36866.83</v>
      </c>
      <c r="F39" s="72" t="s">
        <v>166</v>
      </c>
      <c r="G39" s="72" t="s">
        <v>166</v>
      </c>
      <c r="H39" s="74">
        <f t="shared" si="2"/>
        <v>36866.83</v>
      </c>
      <c r="I39" s="74">
        <f t="shared" si="3"/>
        <v>-36866.83</v>
      </c>
    </row>
    <row r="40" spans="1:9" ht="15.75" customHeight="1">
      <c r="A40" s="73"/>
      <c r="B40" s="72" t="s">
        <v>166</v>
      </c>
      <c r="C40" s="75" t="s">
        <v>217</v>
      </c>
      <c r="D40" s="74">
        <v>0</v>
      </c>
      <c r="E40" s="56">
        <v>841.7</v>
      </c>
      <c r="F40" s="72" t="s">
        <v>166</v>
      </c>
      <c r="G40" s="72" t="s">
        <v>166</v>
      </c>
      <c r="H40" s="74">
        <f t="shared" ref="H40" si="4">E40</f>
        <v>841.7</v>
      </c>
      <c r="I40" s="74">
        <f t="shared" ref="I40" si="5">D40-H40</f>
        <v>-841.7</v>
      </c>
    </row>
    <row r="41" spans="1:9" ht="15.75" customHeight="1">
      <c r="A41" s="73"/>
      <c r="B41" s="72" t="s">
        <v>166</v>
      </c>
      <c r="C41" s="75" t="s">
        <v>404</v>
      </c>
      <c r="D41" s="74">
        <v>0</v>
      </c>
      <c r="E41" s="56">
        <v>0.01</v>
      </c>
      <c r="F41" s="72" t="s">
        <v>166</v>
      </c>
      <c r="G41" s="72" t="s">
        <v>166</v>
      </c>
      <c r="H41" s="74">
        <f t="shared" ref="H41" si="6">E41</f>
        <v>0.01</v>
      </c>
      <c r="I41" s="74">
        <f t="shared" ref="I41" si="7">D41-H41</f>
        <v>-0.01</v>
      </c>
    </row>
    <row r="42" spans="1:9" s="52" customFormat="1" ht="15.75" customHeight="1">
      <c r="A42" s="76"/>
      <c r="B42" s="72" t="s">
        <v>166</v>
      </c>
      <c r="C42" s="77" t="s">
        <v>293</v>
      </c>
      <c r="D42" s="71">
        <v>0</v>
      </c>
      <c r="E42" s="71">
        <v>0</v>
      </c>
      <c r="F42" s="72" t="s">
        <v>166</v>
      </c>
      <c r="G42" s="72" t="s">
        <v>166</v>
      </c>
      <c r="H42" s="71">
        <f t="shared" si="2"/>
        <v>0</v>
      </c>
      <c r="I42" s="71">
        <f t="shared" si="3"/>
        <v>0</v>
      </c>
    </row>
    <row r="43" spans="1:9" ht="15.75" customHeight="1">
      <c r="A43" s="73"/>
      <c r="B43" s="72" t="s">
        <v>166</v>
      </c>
      <c r="C43" s="77" t="s">
        <v>294</v>
      </c>
      <c r="D43" s="71">
        <v>0</v>
      </c>
      <c r="E43" s="71">
        <v>0</v>
      </c>
      <c r="F43" s="72" t="s">
        <v>166</v>
      </c>
      <c r="G43" s="72" t="s">
        <v>166</v>
      </c>
      <c r="H43" s="71">
        <f t="shared" si="2"/>
        <v>0</v>
      </c>
      <c r="I43" s="71">
        <f t="shared" si="3"/>
        <v>0</v>
      </c>
    </row>
    <row r="44" spans="1:9" s="52" customFormat="1" ht="15.75" customHeight="1">
      <c r="A44" s="76"/>
      <c r="B44" s="72" t="s">
        <v>166</v>
      </c>
      <c r="C44" s="77" t="s">
        <v>295</v>
      </c>
      <c r="D44" s="71">
        <v>0</v>
      </c>
      <c r="E44" s="71">
        <v>19.600000000000001</v>
      </c>
      <c r="F44" s="72" t="s">
        <v>166</v>
      </c>
      <c r="G44" s="72" t="s">
        <v>166</v>
      </c>
      <c r="H44" s="71">
        <v>0</v>
      </c>
      <c r="I44" s="71">
        <v>0</v>
      </c>
    </row>
    <row r="45" spans="1:9" s="52" customFormat="1" ht="15.75" customHeight="1">
      <c r="A45" s="76" t="s">
        <v>156</v>
      </c>
      <c r="B45" s="72" t="s">
        <v>166</v>
      </c>
      <c r="C45" s="77" t="s">
        <v>243</v>
      </c>
      <c r="D45" s="71">
        <f>D46+D54+D58</f>
        <v>348200</v>
      </c>
      <c r="E45" s="71">
        <f>E46+E58</f>
        <v>342588.6</v>
      </c>
      <c r="F45" s="72" t="s">
        <v>166</v>
      </c>
      <c r="G45" s="72" t="s">
        <v>166</v>
      </c>
      <c r="H45" s="71">
        <f>E45</f>
        <v>342588.6</v>
      </c>
      <c r="I45" s="71">
        <f>D45-H45</f>
        <v>5611.4000000000233</v>
      </c>
    </row>
    <row r="46" spans="1:9" s="52" customFormat="1" ht="15.75" customHeight="1">
      <c r="A46" s="76" t="s">
        <v>156</v>
      </c>
      <c r="B46" s="72" t="s">
        <v>166</v>
      </c>
      <c r="C46" s="77" t="s">
        <v>176</v>
      </c>
      <c r="D46" s="71">
        <f>D47+D50+D55</f>
        <v>15600</v>
      </c>
      <c r="E46" s="71">
        <f>E47+E50+E54+E55</f>
        <v>9707.83</v>
      </c>
      <c r="F46" s="72" t="s">
        <v>166</v>
      </c>
      <c r="G46" s="72" t="s">
        <v>166</v>
      </c>
      <c r="H46" s="71">
        <f>E46</f>
        <v>9707.83</v>
      </c>
      <c r="I46" s="71">
        <f>D46-H46</f>
        <v>5892.17</v>
      </c>
    </row>
    <row r="47" spans="1:9" s="52" customFormat="1" ht="15.75" customHeight="1">
      <c r="A47" s="76"/>
      <c r="B47" s="72" t="s">
        <v>166</v>
      </c>
      <c r="C47" s="77" t="s">
        <v>186</v>
      </c>
      <c r="D47" s="71">
        <v>5600</v>
      </c>
      <c r="E47" s="71">
        <f>E48+E49</f>
        <v>6794.55</v>
      </c>
      <c r="F47" s="72" t="s">
        <v>166</v>
      </c>
      <c r="G47" s="72" t="s">
        <v>166</v>
      </c>
      <c r="H47" s="71">
        <f>E47</f>
        <v>6794.55</v>
      </c>
      <c r="I47" s="71">
        <f>D47-H47</f>
        <v>-1194.5500000000002</v>
      </c>
    </row>
    <row r="48" spans="1:9" s="69" customFormat="1" ht="15.75" customHeight="1">
      <c r="A48" s="73"/>
      <c r="B48" s="72" t="s">
        <v>166</v>
      </c>
      <c r="C48" s="78" t="s">
        <v>185</v>
      </c>
      <c r="D48" s="74">
        <v>5600</v>
      </c>
      <c r="E48" s="74">
        <v>6794.55</v>
      </c>
      <c r="F48" s="72" t="s">
        <v>166</v>
      </c>
      <c r="G48" s="72" t="s">
        <v>166</v>
      </c>
      <c r="H48" s="74">
        <f>E48</f>
        <v>6794.55</v>
      </c>
      <c r="I48" s="74">
        <f>D48-H48</f>
        <v>-1194.5500000000002</v>
      </c>
    </row>
    <row r="49" spans="1:9" s="69" customFormat="1" ht="15.75" customHeight="1">
      <c r="A49" s="73"/>
      <c r="B49" s="72" t="s">
        <v>166</v>
      </c>
      <c r="C49" s="78" t="s">
        <v>218</v>
      </c>
      <c r="D49" s="74">
        <v>0</v>
      </c>
      <c r="E49" s="74">
        <v>0</v>
      </c>
      <c r="F49" s="72" t="s">
        <v>166</v>
      </c>
      <c r="G49" s="72" t="s">
        <v>166</v>
      </c>
      <c r="H49" s="74">
        <f>E49</f>
        <v>0</v>
      </c>
      <c r="I49" s="74">
        <f>D49-H49</f>
        <v>0</v>
      </c>
    </row>
    <row r="50" spans="1:9" s="52" customFormat="1" ht="15.75" customHeight="1">
      <c r="A50" s="76"/>
      <c r="B50" s="72" t="s">
        <v>166</v>
      </c>
      <c r="C50" s="77" t="s">
        <v>229</v>
      </c>
      <c r="D50" s="71">
        <f>D51</f>
        <v>10000</v>
      </c>
      <c r="E50" s="71">
        <f>E51+E52+E53</f>
        <v>4068.63</v>
      </c>
      <c r="F50" s="72" t="s">
        <v>166</v>
      </c>
      <c r="G50" s="72" t="s">
        <v>166</v>
      </c>
      <c r="H50" s="71">
        <f t="shared" ref="H50:H55" si="8">E50</f>
        <v>4068.63</v>
      </c>
      <c r="I50" s="71">
        <f t="shared" ref="I50:I56" si="9">D50-H50</f>
        <v>5931.37</v>
      </c>
    </row>
    <row r="51" spans="1:9" s="69" customFormat="1" ht="15.75" customHeight="1">
      <c r="A51" s="73"/>
      <c r="B51" s="72" t="s">
        <v>166</v>
      </c>
      <c r="C51" s="78" t="s">
        <v>383</v>
      </c>
      <c r="D51" s="74">
        <v>10000</v>
      </c>
      <c r="E51" s="74">
        <v>3714.76</v>
      </c>
      <c r="F51" s="72" t="s">
        <v>166</v>
      </c>
      <c r="G51" s="72" t="s">
        <v>166</v>
      </c>
      <c r="H51" s="74">
        <f t="shared" si="8"/>
        <v>3714.76</v>
      </c>
      <c r="I51" s="74">
        <f t="shared" si="9"/>
        <v>6285.24</v>
      </c>
    </row>
    <row r="52" spans="1:9" s="69" customFormat="1" ht="15.75" customHeight="1">
      <c r="A52" s="73"/>
      <c r="B52" s="72" t="s">
        <v>166</v>
      </c>
      <c r="C52" s="78" t="s">
        <v>353</v>
      </c>
      <c r="D52" s="74">
        <v>0</v>
      </c>
      <c r="E52" s="74">
        <v>353.87</v>
      </c>
      <c r="F52" s="72" t="s">
        <v>166</v>
      </c>
      <c r="G52" s="72" t="s">
        <v>166</v>
      </c>
      <c r="H52" s="74">
        <f t="shared" si="8"/>
        <v>353.87</v>
      </c>
      <c r="I52" s="74">
        <f t="shared" si="9"/>
        <v>-353.87</v>
      </c>
    </row>
    <row r="53" spans="1:9" s="69" customFormat="1" ht="15.75" customHeight="1">
      <c r="A53" s="73"/>
      <c r="B53" s="72" t="s">
        <v>166</v>
      </c>
      <c r="C53" s="78" t="s">
        <v>299</v>
      </c>
      <c r="D53" s="74">
        <v>0</v>
      </c>
      <c r="E53" s="74">
        <v>0</v>
      </c>
      <c r="F53" s="72" t="s">
        <v>166</v>
      </c>
      <c r="G53" s="72" t="s">
        <v>166</v>
      </c>
      <c r="H53" s="74">
        <f t="shared" si="8"/>
        <v>0</v>
      </c>
      <c r="I53" s="74">
        <f t="shared" si="9"/>
        <v>0</v>
      </c>
    </row>
    <row r="54" spans="1:9" s="52" customFormat="1" ht="15.75" customHeight="1">
      <c r="A54" s="76"/>
      <c r="B54" s="72" t="s">
        <v>166</v>
      </c>
      <c r="C54" s="77" t="s">
        <v>296</v>
      </c>
      <c r="D54" s="71">
        <v>0</v>
      </c>
      <c r="E54" s="71">
        <v>0</v>
      </c>
      <c r="F54" s="72" t="s">
        <v>166</v>
      </c>
      <c r="G54" s="72" t="s">
        <v>166</v>
      </c>
      <c r="H54" s="71">
        <f t="shared" si="8"/>
        <v>0</v>
      </c>
      <c r="I54" s="71">
        <f>D54-H54</f>
        <v>0</v>
      </c>
    </row>
    <row r="55" spans="1:9" s="52" customFormat="1" ht="21" customHeight="1">
      <c r="A55" s="76" t="s">
        <v>226</v>
      </c>
      <c r="B55" s="72" t="s">
        <v>166</v>
      </c>
      <c r="C55" s="77" t="s">
        <v>228</v>
      </c>
      <c r="D55" s="71">
        <v>0</v>
      </c>
      <c r="E55" s="71">
        <f>E56+E57</f>
        <v>-1155.3499999999999</v>
      </c>
      <c r="F55" s="72" t="s">
        <v>166</v>
      </c>
      <c r="G55" s="72" t="s">
        <v>166</v>
      </c>
      <c r="H55" s="71">
        <f t="shared" si="8"/>
        <v>-1155.3499999999999</v>
      </c>
      <c r="I55" s="71">
        <f t="shared" si="9"/>
        <v>1155.3499999999999</v>
      </c>
    </row>
    <row r="56" spans="1:9" s="69" customFormat="1" ht="21" customHeight="1">
      <c r="A56" s="76"/>
      <c r="B56" s="72" t="s">
        <v>166</v>
      </c>
      <c r="C56" s="78" t="s">
        <v>227</v>
      </c>
      <c r="D56" s="78" t="s">
        <v>167</v>
      </c>
      <c r="E56" s="74">
        <v>-1354.59</v>
      </c>
      <c r="F56" s="92" t="s">
        <v>166</v>
      </c>
      <c r="G56" s="92" t="s">
        <v>166</v>
      </c>
      <c r="H56" s="74">
        <v>-765.53</v>
      </c>
      <c r="I56" s="74">
        <f t="shared" si="9"/>
        <v>765.53</v>
      </c>
    </row>
    <row r="57" spans="1:9" s="69" customFormat="1" ht="15.75" customHeight="1">
      <c r="A57" s="76"/>
      <c r="B57" s="72" t="s">
        <v>166</v>
      </c>
      <c r="C57" s="78" t="s">
        <v>354</v>
      </c>
      <c r="D57" s="78" t="s">
        <v>167</v>
      </c>
      <c r="E57" s="74">
        <v>199.24</v>
      </c>
      <c r="F57" s="92" t="s">
        <v>166</v>
      </c>
      <c r="G57" s="92" t="s">
        <v>166</v>
      </c>
      <c r="H57" s="74">
        <f t="shared" ref="H57:H85" si="10">E57</f>
        <v>199.24</v>
      </c>
      <c r="I57" s="74">
        <f>D57-H57</f>
        <v>-199.24</v>
      </c>
    </row>
    <row r="58" spans="1:9" ht="15.75" customHeight="1">
      <c r="A58" s="76" t="s">
        <v>110</v>
      </c>
      <c r="B58" s="72"/>
      <c r="C58" s="77" t="s">
        <v>199</v>
      </c>
      <c r="D58" s="71">
        <f>D60</f>
        <v>332600</v>
      </c>
      <c r="E58" s="71">
        <f>E59+E63</f>
        <v>332880.76999999996</v>
      </c>
      <c r="F58" s="72" t="s">
        <v>166</v>
      </c>
      <c r="G58" s="72" t="s">
        <v>166</v>
      </c>
      <c r="H58" s="71">
        <f>H59+H63</f>
        <v>332880.76999999996</v>
      </c>
      <c r="I58" s="71">
        <f>D58-H58</f>
        <v>-280.76999999996042</v>
      </c>
    </row>
    <row r="59" spans="1:9" ht="14.25" customHeight="1">
      <c r="A59" s="73" t="s">
        <v>110</v>
      </c>
      <c r="B59" s="72" t="s">
        <v>166</v>
      </c>
      <c r="C59" s="75" t="s">
        <v>198</v>
      </c>
      <c r="D59" s="71">
        <f>D60</f>
        <v>332600</v>
      </c>
      <c r="E59" s="56">
        <f>E60+E61+E62</f>
        <v>332880.76999999996</v>
      </c>
      <c r="F59" s="72" t="s">
        <v>166</v>
      </c>
      <c r="G59" s="72" t="s">
        <v>166</v>
      </c>
      <c r="H59" s="74">
        <f>E59</f>
        <v>332880.76999999996</v>
      </c>
      <c r="I59" s="74">
        <f>D59-H59</f>
        <v>-280.76999999996042</v>
      </c>
    </row>
    <row r="60" spans="1:9" ht="15.75" customHeight="1">
      <c r="A60" s="73"/>
      <c r="B60" s="72" t="s">
        <v>166</v>
      </c>
      <c r="C60" s="75" t="s">
        <v>191</v>
      </c>
      <c r="D60" s="74">
        <v>332600</v>
      </c>
      <c r="E60" s="56">
        <v>311544.15999999997</v>
      </c>
      <c r="F60" s="72" t="s">
        <v>166</v>
      </c>
      <c r="G60" s="72" t="s">
        <v>166</v>
      </c>
      <c r="H60" s="74">
        <f t="shared" si="10"/>
        <v>311544.15999999997</v>
      </c>
      <c r="I60" s="74">
        <f>D60-H60</f>
        <v>21055.840000000026</v>
      </c>
    </row>
    <row r="61" spans="1:9" ht="15.75" customHeight="1">
      <c r="A61" s="73"/>
      <c r="B61" s="72" t="s">
        <v>166</v>
      </c>
      <c r="C61" s="75" t="s">
        <v>386</v>
      </c>
      <c r="D61" s="75" t="s">
        <v>167</v>
      </c>
      <c r="E61" s="56">
        <v>20576.11</v>
      </c>
      <c r="F61" s="72" t="s">
        <v>166</v>
      </c>
      <c r="G61" s="72" t="s">
        <v>166</v>
      </c>
      <c r="H61" s="74">
        <f t="shared" si="10"/>
        <v>20576.11</v>
      </c>
      <c r="I61" s="74">
        <f>D61-H61</f>
        <v>-20576.11</v>
      </c>
    </row>
    <row r="62" spans="1:9" ht="19.5" customHeight="1">
      <c r="A62" s="76"/>
      <c r="B62" s="72" t="s">
        <v>166</v>
      </c>
      <c r="C62" s="78" t="s">
        <v>192</v>
      </c>
      <c r="D62" s="78" t="s">
        <v>167</v>
      </c>
      <c r="E62" s="74">
        <v>760.5</v>
      </c>
      <c r="F62" s="92" t="s">
        <v>166</v>
      </c>
      <c r="G62" s="92" t="s">
        <v>166</v>
      </c>
      <c r="H62" s="74">
        <f t="shared" si="10"/>
        <v>760.5</v>
      </c>
      <c r="I62" s="74">
        <v>0</v>
      </c>
    </row>
    <row r="63" spans="1:9" s="52" customFormat="1" ht="21" customHeight="1">
      <c r="A63" s="76" t="s">
        <v>189</v>
      </c>
      <c r="B63" s="72"/>
      <c r="C63" s="77" t="s">
        <v>187</v>
      </c>
      <c r="D63" s="77" t="s">
        <v>167</v>
      </c>
      <c r="E63" s="71">
        <f>E64</f>
        <v>0</v>
      </c>
      <c r="F63" s="72" t="s">
        <v>166</v>
      </c>
      <c r="G63" s="72" t="s">
        <v>166</v>
      </c>
      <c r="H63" s="71">
        <f t="shared" si="10"/>
        <v>0</v>
      </c>
      <c r="I63" s="71">
        <f>D63-H63</f>
        <v>0</v>
      </c>
    </row>
    <row r="64" spans="1:9" ht="15.75" customHeight="1">
      <c r="A64" s="73"/>
      <c r="B64" s="72"/>
      <c r="C64" s="75" t="s">
        <v>188</v>
      </c>
      <c r="D64" s="75" t="s">
        <v>167</v>
      </c>
      <c r="E64" s="56">
        <v>0</v>
      </c>
      <c r="F64" s="72" t="s">
        <v>166</v>
      </c>
      <c r="G64" s="72" t="s">
        <v>166</v>
      </c>
      <c r="H64" s="74">
        <f t="shared" si="10"/>
        <v>0</v>
      </c>
      <c r="I64" s="74">
        <f>D64-H64</f>
        <v>0</v>
      </c>
    </row>
    <row r="65" spans="1:9" ht="15.75" customHeight="1">
      <c r="A65" s="76" t="s">
        <v>116</v>
      </c>
      <c r="B65" s="72" t="s">
        <v>166</v>
      </c>
      <c r="C65" s="77" t="s">
        <v>108</v>
      </c>
      <c r="D65" s="71">
        <f>D66+D70+D75</f>
        <v>2828800</v>
      </c>
      <c r="E65" s="71">
        <f>E66+E70+E75</f>
        <v>2746308.5800000005</v>
      </c>
      <c r="F65" s="72" t="s">
        <v>166</v>
      </c>
      <c r="G65" s="72" t="s">
        <v>166</v>
      </c>
      <c r="H65" s="71">
        <f t="shared" si="10"/>
        <v>2746308.5800000005</v>
      </c>
      <c r="I65" s="71">
        <f t="shared" ref="I65:I70" si="11">D65-H65</f>
        <v>82491.41999999946</v>
      </c>
    </row>
    <row r="66" spans="1:9" ht="15.75" customHeight="1">
      <c r="A66" s="73" t="s">
        <v>159</v>
      </c>
      <c r="B66" s="72" t="s">
        <v>166</v>
      </c>
      <c r="C66" s="77" t="s">
        <v>105</v>
      </c>
      <c r="D66" s="71">
        <f>D67</f>
        <v>86100</v>
      </c>
      <c r="E66" s="71">
        <f>E67+E68+E69</f>
        <v>75940.599999999991</v>
      </c>
      <c r="F66" s="72" t="s">
        <v>166</v>
      </c>
      <c r="G66" s="72" t="s">
        <v>166</v>
      </c>
      <c r="H66" s="71">
        <f t="shared" si="10"/>
        <v>75940.599999999991</v>
      </c>
      <c r="I66" s="71">
        <f t="shared" si="11"/>
        <v>10159.400000000009</v>
      </c>
    </row>
    <row r="67" spans="1:9" ht="15.75" customHeight="1">
      <c r="A67" s="73"/>
      <c r="B67" s="72" t="s">
        <v>166</v>
      </c>
      <c r="C67" s="75" t="s">
        <v>106</v>
      </c>
      <c r="D67" s="74">
        <v>86100</v>
      </c>
      <c r="E67" s="56">
        <v>73368.899999999994</v>
      </c>
      <c r="F67" s="72" t="s">
        <v>166</v>
      </c>
      <c r="G67" s="72" t="s">
        <v>166</v>
      </c>
      <c r="H67" s="74">
        <f t="shared" si="10"/>
        <v>73368.899999999994</v>
      </c>
      <c r="I67" s="74">
        <f t="shared" si="11"/>
        <v>12731.100000000006</v>
      </c>
    </row>
    <row r="68" spans="1:9" ht="15.75" customHeight="1">
      <c r="A68" s="76"/>
      <c r="B68" s="72" t="s">
        <v>166</v>
      </c>
      <c r="C68" s="78" t="s">
        <v>355</v>
      </c>
      <c r="D68" s="74">
        <v>0</v>
      </c>
      <c r="E68" s="74">
        <v>2571.6999999999998</v>
      </c>
      <c r="F68" s="92" t="s">
        <v>166</v>
      </c>
      <c r="G68" s="92" t="s">
        <v>166</v>
      </c>
      <c r="H68" s="74">
        <f t="shared" si="10"/>
        <v>2571.6999999999998</v>
      </c>
      <c r="I68" s="74">
        <f t="shared" si="11"/>
        <v>-2571.6999999999998</v>
      </c>
    </row>
    <row r="69" spans="1:9" ht="15.75" customHeight="1">
      <c r="A69" s="76"/>
      <c r="B69" s="72" t="s">
        <v>166</v>
      </c>
      <c r="C69" s="78" t="s">
        <v>356</v>
      </c>
      <c r="D69" s="74">
        <v>0</v>
      </c>
      <c r="E69" s="74">
        <v>0</v>
      </c>
      <c r="F69" s="92" t="s">
        <v>166</v>
      </c>
      <c r="G69" s="92" t="s">
        <v>166</v>
      </c>
      <c r="H69" s="74">
        <f t="shared" si="10"/>
        <v>0</v>
      </c>
      <c r="I69" s="74">
        <f t="shared" si="11"/>
        <v>0</v>
      </c>
    </row>
    <row r="70" spans="1:9" ht="15.75" customHeight="1">
      <c r="A70" s="73" t="s">
        <v>368</v>
      </c>
      <c r="B70" s="72" t="s">
        <v>166</v>
      </c>
      <c r="C70" s="77" t="s">
        <v>347</v>
      </c>
      <c r="D70" s="71">
        <f>D71</f>
        <v>80000</v>
      </c>
      <c r="E70" s="71">
        <f>E71+E72+E73+E74</f>
        <v>176480.28999999998</v>
      </c>
      <c r="F70" s="72" t="s">
        <v>166</v>
      </c>
      <c r="G70" s="72" t="s">
        <v>166</v>
      </c>
      <c r="H70" s="71">
        <f t="shared" si="10"/>
        <v>176480.28999999998</v>
      </c>
      <c r="I70" s="71">
        <f t="shared" si="11"/>
        <v>-96480.289999999979</v>
      </c>
    </row>
    <row r="71" spans="1:9" ht="15.75" customHeight="1">
      <c r="A71" s="73"/>
      <c r="B71" s="72" t="s">
        <v>166</v>
      </c>
      <c r="C71" s="75" t="s">
        <v>342</v>
      </c>
      <c r="D71" s="74">
        <v>80000</v>
      </c>
      <c r="E71" s="56">
        <v>174978.86</v>
      </c>
      <c r="F71" s="72" t="s">
        <v>166</v>
      </c>
      <c r="G71" s="72" t="s">
        <v>166</v>
      </c>
      <c r="H71" s="74">
        <f t="shared" si="10"/>
        <v>174978.86</v>
      </c>
      <c r="I71" s="74">
        <f>D71-H71</f>
        <v>-94978.859999999986</v>
      </c>
    </row>
    <row r="72" spans="1:9" ht="15.75" customHeight="1">
      <c r="A72" s="76"/>
      <c r="B72" s="72" t="s">
        <v>166</v>
      </c>
      <c r="C72" s="78" t="s">
        <v>384</v>
      </c>
      <c r="D72" s="78" t="s">
        <v>167</v>
      </c>
      <c r="E72" s="74">
        <v>1482.43</v>
      </c>
      <c r="F72" s="92" t="s">
        <v>166</v>
      </c>
      <c r="G72" s="92" t="s">
        <v>166</v>
      </c>
      <c r="H72" s="74">
        <f t="shared" si="10"/>
        <v>1482.43</v>
      </c>
      <c r="I72" s="74">
        <f>D72-H72</f>
        <v>-1482.43</v>
      </c>
    </row>
    <row r="73" spans="1:9" ht="15.75" customHeight="1">
      <c r="A73" s="73"/>
      <c r="B73" s="72" t="s">
        <v>166</v>
      </c>
      <c r="C73" s="75" t="s">
        <v>346</v>
      </c>
      <c r="D73" s="75" t="s">
        <v>167</v>
      </c>
      <c r="E73" s="56">
        <v>19</v>
      </c>
      <c r="F73" s="72" t="s">
        <v>166</v>
      </c>
      <c r="G73" s="72" t="s">
        <v>166</v>
      </c>
      <c r="H73" s="74">
        <f t="shared" si="10"/>
        <v>19</v>
      </c>
      <c r="I73" s="74">
        <v>0</v>
      </c>
    </row>
    <row r="74" spans="1:9" ht="15.75" customHeight="1">
      <c r="A74" s="73"/>
      <c r="B74" s="72"/>
      <c r="C74" s="75" t="s">
        <v>396</v>
      </c>
      <c r="D74" s="75" t="s">
        <v>394</v>
      </c>
      <c r="E74" s="56">
        <v>0</v>
      </c>
      <c r="F74" s="72"/>
      <c r="G74" s="72"/>
      <c r="H74" s="74">
        <f t="shared" si="10"/>
        <v>0</v>
      </c>
      <c r="I74" s="74"/>
    </row>
    <row r="75" spans="1:9" ht="15.75" customHeight="1">
      <c r="A75" s="73" t="s">
        <v>367</v>
      </c>
      <c r="B75" s="72" t="s">
        <v>166</v>
      </c>
      <c r="C75" s="77" t="s">
        <v>345</v>
      </c>
      <c r="D75" s="71">
        <f>D76</f>
        <v>2662700</v>
      </c>
      <c r="E75" s="71">
        <f>E76+E77+E78+E79</f>
        <v>2493887.6900000004</v>
      </c>
      <c r="F75" s="72" t="s">
        <v>166</v>
      </c>
      <c r="G75" s="72" t="s">
        <v>166</v>
      </c>
      <c r="H75" s="71">
        <f t="shared" si="10"/>
        <v>2493887.6900000004</v>
      </c>
      <c r="I75" s="71">
        <f>D75-H75</f>
        <v>168812.30999999959</v>
      </c>
    </row>
    <row r="76" spans="1:9" ht="15.75" customHeight="1">
      <c r="A76" s="73"/>
      <c r="B76" s="72" t="s">
        <v>166</v>
      </c>
      <c r="C76" s="75" t="s">
        <v>343</v>
      </c>
      <c r="D76" s="74">
        <v>2662700</v>
      </c>
      <c r="E76" s="56">
        <v>2478982.34</v>
      </c>
      <c r="F76" s="72" t="s">
        <v>166</v>
      </c>
      <c r="G76" s="72" t="s">
        <v>166</v>
      </c>
      <c r="H76" s="74">
        <f t="shared" si="10"/>
        <v>2478982.34</v>
      </c>
      <c r="I76" s="74">
        <f>D76-H76</f>
        <v>183717.66000000015</v>
      </c>
    </row>
    <row r="77" spans="1:9" s="52" customFormat="1" ht="15.75" customHeight="1">
      <c r="A77" s="76"/>
      <c r="B77" s="72" t="s">
        <v>166</v>
      </c>
      <c r="C77" s="78" t="s">
        <v>357</v>
      </c>
      <c r="D77" s="78" t="s">
        <v>167</v>
      </c>
      <c r="E77" s="74">
        <v>13186.68</v>
      </c>
      <c r="F77" s="92" t="s">
        <v>166</v>
      </c>
      <c r="G77" s="92" t="s">
        <v>166</v>
      </c>
      <c r="H77" s="74">
        <f t="shared" si="10"/>
        <v>13186.68</v>
      </c>
      <c r="I77" s="74">
        <f t="shared" ref="I77:I85" si="12">D77-H77</f>
        <v>-13186.68</v>
      </c>
    </row>
    <row r="78" spans="1:9" ht="15.75" customHeight="1">
      <c r="A78" s="73"/>
      <c r="B78" s="72" t="s">
        <v>166</v>
      </c>
      <c r="C78" s="75" t="s">
        <v>344</v>
      </c>
      <c r="D78" s="78" t="s">
        <v>167</v>
      </c>
      <c r="E78" s="74">
        <v>1295.2</v>
      </c>
      <c r="F78" s="72" t="s">
        <v>166</v>
      </c>
      <c r="G78" s="72" t="s">
        <v>166</v>
      </c>
      <c r="H78" s="74">
        <f t="shared" si="10"/>
        <v>1295.2</v>
      </c>
      <c r="I78" s="74">
        <f t="shared" si="12"/>
        <v>-1295.2</v>
      </c>
    </row>
    <row r="79" spans="1:9" ht="15.75" customHeight="1">
      <c r="A79" s="73"/>
      <c r="B79" s="72" t="s">
        <v>166</v>
      </c>
      <c r="C79" s="75" t="s">
        <v>375</v>
      </c>
      <c r="D79" s="78" t="s">
        <v>167</v>
      </c>
      <c r="E79" s="74">
        <v>423.47</v>
      </c>
      <c r="F79" s="72" t="s">
        <v>166</v>
      </c>
      <c r="G79" s="72" t="s">
        <v>166</v>
      </c>
      <c r="H79" s="74">
        <f t="shared" si="10"/>
        <v>423.47</v>
      </c>
      <c r="I79" s="74">
        <f t="shared" si="12"/>
        <v>-423.47</v>
      </c>
    </row>
    <row r="80" spans="1:9" ht="15.95" customHeight="1">
      <c r="A80" s="73" t="s">
        <v>111</v>
      </c>
      <c r="B80" s="72" t="s">
        <v>166</v>
      </c>
      <c r="C80" s="77" t="s">
        <v>237</v>
      </c>
      <c r="D80" s="71">
        <v>15300</v>
      </c>
      <c r="E80" s="71">
        <v>13445</v>
      </c>
      <c r="F80" s="72" t="s">
        <v>166</v>
      </c>
      <c r="G80" s="72" t="s">
        <v>166</v>
      </c>
      <c r="H80" s="71">
        <f t="shared" si="10"/>
        <v>13445</v>
      </c>
      <c r="I80" s="71">
        <f t="shared" si="12"/>
        <v>1855</v>
      </c>
    </row>
    <row r="81" spans="1:9" ht="15.95" customHeight="1">
      <c r="A81" s="73" t="s">
        <v>149</v>
      </c>
      <c r="B81" s="72" t="s">
        <v>166</v>
      </c>
      <c r="C81" s="77" t="s">
        <v>225</v>
      </c>
      <c r="D81" s="71">
        <f>D82</f>
        <v>0</v>
      </c>
      <c r="E81" s="71">
        <f>E82</f>
        <v>0</v>
      </c>
      <c r="F81" s="72" t="s">
        <v>166</v>
      </c>
      <c r="G81" s="72" t="s">
        <v>166</v>
      </c>
      <c r="H81" s="71">
        <f t="shared" si="10"/>
        <v>0</v>
      </c>
      <c r="I81" s="71">
        <f t="shared" si="12"/>
        <v>0</v>
      </c>
    </row>
    <row r="82" spans="1:9" ht="15.95" customHeight="1">
      <c r="A82" s="73" t="s">
        <v>149</v>
      </c>
      <c r="B82" s="72" t="s">
        <v>166</v>
      </c>
      <c r="C82" s="78" t="s">
        <v>244</v>
      </c>
      <c r="D82" s="74">
        <v>0</v>
      </c>
      <c r="E82" s="74">
        <v>0</v>
      </c>
      <c r="F82" s="113" t="s">
        <v>166</v>
      </c>
      <c r="G82" s="113" t="s">
        <v>166</v>
      </c>
      <c r="H82" s="74">
        <f t="shared" si="10"/>
        <v>0</v>
      </c>
      <c r="I82" s="74">
        <f t="shared" si="12"/>
        <v>0</v>
      </c>
    </row>
    <row r="83" spans="1:9" s="52" customFormat="1" ht="12.75" customHeight="1">
      <c r="A83" s="76" t="s">
        <v>115</v>
      </c>
      <c r="B83" s="72" t="s">
        <v>166</v>
      </c>
      <c r="C83" s="77" t="s">
        <v>158</v>
      </c>
      <c r="D83" s="71">
        <f>D84+D86+D87+D88</f>
        <v>157400</v>
      </c>
      <c r="E83" s="71">
        <f>E84+E87+E89+E90+E91+E88+E86</f>
        <v>98097.239999999991</v>
      </c>
      <c r="F83" s="72" t="s">
        <v>166</v>
      </c>
      <c r="G83" s="72" t="s">
        <v>166</v>
      </c>
      <c r="H83" s="71">
        <f t="shared" si="10"/>
        <v>98097.239999999991</v>
      </c>
      <c r="I83" s="71">
        <f t="shared" si="12"/>
        <v>59302.760000000009</v>
      </c>
    </row>
    <row r="84" spans="1:9" s="52" customFormat="1" ht="12" customHeight="1">
      <c r="A84" s="76" t="s">
        <v>157</v>
      </c>
      <c r="B84" s="72" t="s">
        <v>166</v>
      </c>
      <c r="C84" s="77" t="s">
        <v>242</v>
      </c>
      <c r="D84" s="71">
        <f>D85</f>
        <v>123000</v>
      </c>
      <c r="E84" s="71">
        <f>E85</f>
        <v>63497.24</v>
      </c>
      <c r="F84" s="72" t="s">
        <v>166</v>
      </c>
      <c r="G84" s="72" t="s">
        <v>166</v>
      </c>
      <c r="H84" s="71">
        <f t="shared" si="10"/>
        <v>63497.24</v>
      </c>
      <c r="I84" s="71">
        <f t="shared" si="12"/>
        <v>59502.76</v>
      </c>
    </row>
    <row r="85" spans="1:9" s="52" customFormat="1" ht="34.5" customHeight="1">
      <c r="A85" s="76" t="s">
        <v>160</v>
      </c>
      <c r="B85" s="72" t="s">
        <v>166</v>
      </c>
      <c r="C85" s="77" t="s">
        <v>175</v>
      </c>
      <c r="D85" s="71">
        <v>123000</v>
      </c>
      <c r="E85" s="71">
        <v>63497.24</v>
      </c>
      <c r="F85" s="72" t="s">
        <v>166</v>
      </c>
      <c r="G85" s="72" t="s">
        <v>166</v>
      </c>
      <c r="H85" s="71">
        <f t="shared" si="10"/>
        <v>63497.24</v>
      </c>
      <c r="I85" s="71">
        <f t="shared" si="12"/>
        <v>59502.76</v>
      </c>
    </row>
    <row r="86" spans="1:9" s="52" customFormat="1" ht="34.5" customHeight="1">
      <c r="A86" s="88" t="s">
        <v>234</v>
      </c>
      <c r="B86" s="72"/>
      <c r="C86" s="77" t="s">
        <v>403</v>
      </c>
      <c r="D86" s="71">
        <v>9000</v>
      </c>
      <c r="E86" s="71">
        <v>9000</v>
      </c>
      <c r="F86" s="72"/>
      <c r="G86" s="72"/>
      <c r="H86" s="71"/>
      <c r="I86" s="71"/>
    </row>
    <row r="87" spans="1:9" s="54" customFormat="1" ht="34.5" customHeight="1">
      <c r="A87" s="88" t="s">
        <v>234</v>
      </c>
      <c r="B87" s="71" t="s">
        <v>166</v>
      </c>
      <c r="C87" s="71" t="s">
        <v>380</v>
      </c>
      <c r="D87" s="71">
        <v>400</v>
      </c>
      <c r="E87" s="71">
        <v>600</v>
      </c>
      <c r="F87" s="71" t="s">
        <v>166</v>
      </c>
      <c r="G87" s="71" t="s">
        <v>166</v>
      </c>
      <c r="H87" s="71">
        <f>E87</f>
        <v>600</v>
      </c>
      <c r="I87" s="71">
        <f>D87-H87</f>
        <v>-200</v>
      </c>
    </row>
    <row r="88" spans="1:9" s="54" customFormat="1" ht="34.5" customHeight="1">
      <c r="A88" s="88" t="s">
        <v>234</v>
      </c>
      <c r="B88" s="71" t="s">
        <v>166</v>
      </c>
      <c r="C88" s="71" t="s">
        <v>389</v>
      </c>
      <c r="D88" s="71">
        <v>25000</v>
      </c>
      <c r="E88" s="71">
        <v>25000</v>
      </c>
      <c r="F88" s="71" t="s">
        <v>166</v>
      </c>
      <c r="G88" s="71" t="s">
        <v>166</v>
      </c>
      <c r="H88" s="71">
        <f>E88</f>
        <v>25000</v>
      </c>
      <c r="I88" s="71">
        <f>D88-H88</f>
        <v>0</v>
      </c>
    </row>
    <row r="89" spans="1:9" s="54" customFormat="1" ht="34.5" customHeight="1">
      <c r="A89" s="88" t="s">
        <v>234</v>
      </c>
      <c r="B89" s="71" t="s">
        <v>166</v>
      </c>
      <c r="C89" s="71" t="s">
        <v>235</v>
      </c>
      <c r="D89" s="71">
        <v>0</v>
      </c>
      <c r="E89" s="71">
        <v>0</v>
      </c>
      <c r="F89" s="71" t="s">
        <v>166</v>
      </c>
      <c r="G89" s="71" t="s">
        <v>166</v>
      </c>
      <c r="H89" s="71">
        <f>E89</f>
        <v>0</v>
      </c>
      <c r="I89" s="71">
        <f>D89-H89</f>
        <v>0</v>
      </c>
    </row>
    <row r="90" spans="1:9" ht="12" customHeight="1">
      <c r="A90" s="79" t="s">
        <v>155</v>
      </c>
      <c r="B90" s="72" t="s">
        <v>166</v>
      </c>
      <c r="C90" s="77" t="s">
        <v>107</v>
      </c>
      <c r="D90" s="71">
        <v>0</v>
      </c>
      <c r="E90" s="71">
        <v>0</v>
      </c>
      <c r="F90" s="72" t="s">
        <v>166</v>
      </c>
      <c r="G90" s="71" t="s">
        <v>166</v>
      </c>
      <c r="H90" s="71">
        <v>0</v>
      </c>
      <c r="I90" s="71">
        <v>0</v>
      </c>
    </row>
    <row r="91" spans="1:9" ht="12.75" customHeight="1">
      <c r="A91" s="79" t="s">
        <v>177</v>
      </c>
      <c r="B91" s="72" t="s">
        <v>166</v>
      </c>
      <c r="C91" s="77" t="s">
        <v>390</v>
      </c>
      <c r="D91" s="71">
        <v>0</v>
      </c>
      <c r="E91" s="71">
        <v>0</v>
      </c>
      <c r="F91" s="72" t="s">
        <v>166</v>
      </c>
      <c r="G91" s="71">
        <v>323560.78000000003</v>
      </c>
      <c r="H91" s="71">
        <f>G91</f>
        <v>323560.78000000003</v>
      </c>
      <c r="I91" s="71">
        <f>D91-H91</f>
        <v>-323560.78000000003</v>
      </c>
    </row>
    <row r="92" spans="1:9" ht="13.5" customHeight="1">
      <c r="A92" s="79" t="s">
        <v>177</v>
      </c>
      <c r="B92" s="72" t="s">
        <v>166</v>
      </c>
      <c r="C92" s="77" t="s">
        <v>391</v>
      </c>
      <c r="D92" s="71">
        <v>0</v>
      </c>
      <c r="E92" s="71">
        <v>0</v>
      </c>
      <c r="F92" s="72" t="s">
        <v>166</v>
      </c>
      <c r="G92" s="71">
        <v>193035.25</v>
      </c>
      <c r="H92" s="71">
        <f>G92</f>
        <v>193035.25</v>
      </c>
      <c r="I92" s="71">
        <f>D92-H92</f>
        <v>-193035.25</v>
      </c>
    </row>
    <row r="93" spans="1:9" ht="13.5" customHeight="1">
      <c r="A93" s="122"/>
      <c r="B93" s="123"/>
      <c r="C93" s="124"/>
      <c r="D93" s="86"/>
      <c r="E93" s="86"/>
      <c r="F93" s="123"/>
      <c r="G93" s="86"/>
      <c r="H93" s="86"/>
      <c r="I93" s="86"/>
    </row>
    <row r="94" spans="1:9" ht="13.5" customHeight="1">
      <c r="A94" s="122"/>
      <c r="B94" s="123"/>
      <c r="C94" s="124"/>
      <c r="D94" s="86"/>
      <c r="E94" s="86"/>
      <c r="F94" s="123"/>
      <c r="G94" s="86"/>
      <c r="H94" s="86"/>
      <c r="I94" s="86"/>
    </row>
    <row r="95" spans="1:9" ht="13.5" customHeight="1">
      <c r="A95" s="122"/>
      <c r="B95" s="123"/>
      <c r="C95" s="124"/>
      <c r="D95" s="86"/>
      <c r="E95" s="86"/>
      <c r="F95" s="123"/>
      <c r="G95" s="86"/>
      <c r="H95" s="86"/>
      <c r="I95" s="86"/>
    </row>
    <row r="96" spans="1:9" ht="13.5" customHeight="1">
      <c r="A96" s="122"/>
      <c r="B96" s="123"/>
      <c r="C96" s="124"/>
      <c r="D96" s="86"/>
      <c r="E96" s="86"/>
      <c r="F96" s="123"/>
      <c r="G96" s="86"/>
      <c r="H96" s="86"/>
      <c r="I96" s="86"/>
    </row>
    <row r="97" spans="1:9" ht="13.5" customHeight="1">
      <c r="A97" s="122"/>
      <c r="B97" s="123"/>
      <c r="C97" s="124"/>
      <c r="D97" s="86"/>
      <c r="E97" s="86"/>
      <c r="F97" s="123"/>
      <c r="G97" s="86"/>
      <c r="H97" s="86"/>
      <c r="I97" s="86"/>
    </row>
    <row r="98" spans="1:9" ht="15">
      <c r="B98" s="33" t="s">
        <v>79</v>
      </c>
      <c r="C98" s="118"/>
      <c r="D98" s="10"/>
      <c r="E98" s="10"/>
      <c r="F98" s="10"/>
      <c r="G98" s="10"/>
      <c r="I98" s="40" t="s">
        <v>49</v>
      </c>
    </row>
    <row r="99" spans="1:9" ht="5.25" customHeight="1">
      <c r="A99" s="32"/>
      <c r="B99" s="38"/>
      <c r="C99" s="13"/>
      <c r="D99" s="14"/>
      <c r="E99" s="14"/>
      <c r="F99" s="14"/>
      <c r="G99" s="14"/>
      <c r="H99" s="14"/>
      <c r="I99" s="15"/>
    </row>
    <row r="100" spans="1:9">
      <c r="A100" s="6"/>
      <c r="B100" s="7"/>
      <c r="C100" s="7" t="s">
        <v>20</v>
      </c>
      <c r="D100" s="5"/>
      <c r="E100" s="24"/>
      <c r="F100" s="29" t="s">
        <v>9</v>
      </c>
      <c r="G100" s="25"/>
      <c r="H100" s="30"/>
      <c r="I100" s="27"/>
    </row>
    <row r="101" spans="1:9" ht="10.5" customHeight="1">
      <c r="A101" s="36"/>
      <c r="B101" s="7" t="s">
        <v>23</v>
      </c>
      <c r="C101" s="23" t="s">
        <v>21</v>
      </c>
      <c r="D101" s="5" t="s">
        <v>72</v>
      </c>
      <c r="E101" s="27" t="s">
        <v>96</v>
      </c>
      <c r="F101" s="31" t="s">
        <v>10</v>
      </c>
      <c r="G101" s="27" t="s">
        <v>13</v>
      </c>
      <c r="H101" s="26"/>
      <c r="I101" s="5" t="s">
        <v>4</v>
      </c>
    </row>
    <row r="102" spans="1:9" ht="10.5" customHeight="1">
      <c r="A102" s="7" t="s">
        <v>7</v>
      </c>
      <c r="B102" s="7" t="s">
        <v>24</v>
      </c>
      <c r="C102" s="23" t="s">
        <v>89</v>
      </c>
      <c r="D102" s="5" t="s">
        <v>73</v>
      </c>
      <c r="E102" s="28" t="s">
        <v>97</v>
      </c>
      <c r="F102" s="5" t="s">
        <v>11</v>
      </c>
      <c r="G102" s="5" t="s">
        <v>14</v>
      </c>
      <c r="H102" s="5" t="s">
        <v>15</v>
      </c>
      <c r="I102" s="5" t="s">
        <v>5</v>
      </c>
    </row>
    <row r="103" spans="1:9" ht="9.75" customHeight="1">
      <c r="A103" s="6"/>
      <c r="B103" s="7" t="s">
        <v>25</v>
      </c>
      <c r="C103" s="23" t="s">
        <v>90</v>
      </c>
      <c r="D103" s="5" t="s">
        <v>5</v>
      </c>
      <c r="E103" s="28" t="s">
        <v>98</v>
      </c>
      <c r="F103" s="5" t="s">
        <v>12</v>
      </c>
      <c r="G103" s="5"/>
      <c r="H103" s="5"/>
      <c r="I103" s="5"/>
    </row>
    <row r="104" spans="1:9" ht="10.5" customHeight="1">
      <c r="A104" s="6"/>
      <c r="B104" s="7"/>
      <c r="C104" s="23"/>
      <c r="D104" s="5"/>
      <c r="E104" s="28"/>
      <c r="F104" s="5"/>
      <c r="G104" s="5"/>
      <c r="H104" s="5"/>
      <c r="I104" s="70"/>
    </row>
    <row r="105" spans="1:9" ht="9.75" customHeight="1">
      <c r="A105" s="4">
        <v>1</v>
      </c>
      <c r="B105" s="117">
        <v>2</v>
      </c>
      <c r="C105" s="117">
        <v>3</v>
      </c>
      <c r="D105" s="27" t="s">
        <v>2</v>
      </c>
      <c r="E105" s="26" t="s">
        <v>3</v>
      </c>
      <c r="F105" s="27" t="s">
        <v>16</v>
      </c>
      <c r="G105" s="27" t="s">
        <v>17</v>
      </c>
      <c r="H105" s="27" t="s">
        <v>18</v>
      </c>
      <c r="I105" s="27" t="s">
        <v>19</v>
      </c>
    </row>
    <row r="106" spans="1:9" ht="34.5" customHeight="1">
      <c r="A106" s="8" t="s">
        <v>80</v>
      </c>
      <c r="B106" s="82" t="s">
        <v>219</v>
      </c>
      <c r="C106" s="103" t="s">
        <v>46</v>
      </c>
      <c r="D106" s="56">
        <f>D116</f>
        <v>14044.259999999776</v>
      </c>
      <c r="E106" s="89">
        <f>E120</f>
        <v>-729871.18999999948</v>
      </c>
      <c r="F106" s="56" t="s">
        <v>166</v>
      </c>
      <c r="G106" s="74">
        <f>G116</f>
        <v>-323560.78000000003</v>
      </c>
      <c r="H106" s="74">
        <f>E106+G106</f>
        <v>-1053431.9699999995</v>
      </c>
      <c r="I106" s="56">
        <f>D106-H106</f>
        <v>1067476.2299999993</v>
      </c>
    </row>
    <row r="107" spans="1:9" ht="12.75" customHeight="1">
      <c r="A107" s="39" t="s">
        <v>37</v>
      </c>
      <c r="B107" s="133" t="s">
        <v>220</v>
      </c>
      <c r="C107" s="131" t="s">
        <v>46</v>
      </c>
      <c r="D107" s="131" t="s">
        <v>166</v>
      </c>
      <c r="E107" s="90"/>
      <c r="F107" s="119"/>
      <c r="G107" s="119"/>
      <c r="H107" s="119"/>
      <c r="I107" s="119"/>
    </row>
    <row r="108" spans="1:9" ht="24.75" customHeight="1">
      <c r="A108" s="8" t="s">
        <v>81</v>
      </c>
      <c r="B108" s="134"/>
      <c r="C108" s="132"/>
      <c r="D108" s="132"/>
      <c r="E108" s="91" t="s">
        <v>166</v>
      </c>
      <c r="F108" s="53" t="s">
        <v>166</v>
      </c>
      <c r="G108" s="53" t="s">
        <v>166</v>
      </c>
      <c r="H108" s="53" t="str">
        <f>E108</f>
        <v>-</v>
      </c>
      <c r="I108" s="120" t="s">
        <v>166</v>
      </c>
    </row>
    <row r="109" spans="1:9" ht="11.25" customHeight="1">
      <c r="A109" s="39" t="s">
        <v>36</v>
      </c>
      <c r="B109" s="131" t="s">
        <v>166</v>
      </c>
      <c r="C109" s="131" t="s">
        <v>166</v>
      </c>
      <c r="D109" s="131" t="s">
        <v>166</v>
      </c>
      <c r="E109" s="131" t="s">
        <v>166</v>
      </c>
      <c r="F109" s="131" t="s">
        <v>166</v>
      </c>
      <c r="G109" s="131" t="s">
        <v>166</v>
      </c>
      <c r="H109" s="131" t="s">
        <v>166</v>
      </c>
      <c r="I109" s="131" t="s">
        <v>166</v>
      </c>
    </row>
    <row r="110" spans="1:9" ht="10.5" customHeight="1">
      <c r="A110" s="8"/>
      <c r="B110" s="132"/>
      <c r="C110" s="132"/>
      <c r="D110" s="132"/>
      <c r="E110" s="132"/>
      <c r="F110" s="132"/>
      <c r="G110" s="132"/>
      <c r="H110" s="132"/>
      <c r="I110" s="132"/>
    </row>
    <row r="111" spans="1:9" s="46" customFormat="1" ht="14.25" customHeight="1">
      <c r="A111" s="53" t="s">
        <v>166</v>
      </c>
      <c r="B111" s="53" t="s">
        <v>166</v>
      </c>
      <c r="C111" s="53" t="s">
        <v>166</v>
      </c>
      <c r="D111" s="53" t="s">
        <v>166</v>
      </c>
      <c r="E111" s="91" t="s">
        <v>166</v>
      </c>
      <c r="F111" s="53" t="s">
        <v>166</v>
      </c>
      <c r="G111" s="53" t="s">
        <v>166</v>
      </c>
      <c r="H111" s="53" t="s">
        <v>166</v>
      </c>
      <c r="I111" s="56" t="s">
        <v>166</v>
      </c>
    </row>
    <row r="112" spans="1:9" s="46" customFormat="1" ht="18" customHeight="1">
      <c r="A112" s="53" t="s">
        <v>166</v>
      </c>
      <c r="B112" s="53" t="s">
        <v>166</v>
      </c>
      <c r="C112" s="53" t="s">
        <v>166</v>
      </c>
      <c r="D112" s="53" t="s">
        <v>166</v>
      </c>
      <c r="E112" s="91" t="s">
        <v>166</v>
      </c>
      <c r="F112" s="53" t="s">
        <v>166</v>
      </c>
      <c r="G112" s="53" t="s">
        <v>166</v>
      </c>
      <c r="H112" s="53" t="s">
        <v>166</v>
      </c>
      <c r="I112" s="120" t="s">
        <v>166</v>
      </c>
    </row>
    <row r="113" spans="1:9" ht="21" customHeight="1">
      <c r="A113" s="8" t="s">
        <v>82</v>
      </c>
      <c r="B113" s="56" t="s">
        <v>166</v>
      </c>
      <c r="C113" s="53" t="s">
        <v>166</v>
      </c>
      <c r="D113" s="53" t="s">
        <v>166</v>
      </c>
      <c r="E113" s="91" t="s">
        <v>166</v>
      </c>
      <c r="F113" s="53" t="s">
        <v>166</v>
      </c>
      <c r="G113" s="53" t="s">
        <v>166</v>
      </c>
      <c r="H113" s="53" t="s">
        <v>166</v>
      </c>
      <c r="I113" s="120" t="s">
        <v>166</v>
      </c>
    </row>
    <row r="114" spans="1:9" ht="18.75" customHeight="1">
      <c r="A114" s="39" t="s">
        <v>36</v>
      </c>
      <c r="B114" s="131" t="s">
        <v>166</v>
      </c>
      <c r="C114" s="131" t="s">
        <v>166</v>
      </c>
      <c r="D114" s="131" t="s">
        <v>166</v>
      </c>
      <c r="E114" s="131" t="s">
        <v>166</v>
      </c>
      <c r="F114" s="131" t="s">
        <v>166</v>
      </c>
      <c r="G114" s="131" t="s">
        <v>166</v>
      </c>
      <c r="H114" s="131" t="s">
        <v>166</v>
      </c>
      <c r="I114" s="131" t="s">
        <v>166</v>
      </c>
    </row>
    <row r="115" spans="1:9" ht="12.75" customHeight="1">
      <c r="A115" s="53" t="s">
        <v>166</v>
      </c>
      <c r="B115" s="132"/>
      <c r="C115" s="132"/>
      <c r="D115" s="132"/>
      <c r="E115" s="132"/>
      <c r="F115" s="132"/>
      <c r="G115" s="132"/>
      <c r="H115" s="132"/>
      <c r="I115" s="132"/>
    </row>
    <row r="116" spans="1:9" ht="18.75" customHeight="1">
      <c r="A116" s="8" t="s">
        <v>45</v>
      </c>
      <c r="B116" s="82" t="s">
        <v>35</v>
      </c>
      <c r="C116" s="120" t="s">
        <v>166</v>
      </c>
      <c r="D116" s="53">
        <f>D117+D118</f>
        <v>14044.259999999776</v>
      </c>
      <c r="E116" s="91" t="s">
        <v>46</v>
      </c>
      <c r="F116" s="53" t="s">
        <v>166</v>
      </c>
      <c r="G116" s="74">
        <f>G117</f>
        <v>-323560.78000000003</v>
      </c>
      <c r="H116" s="53">
        <f>H106</f>
        <v>-1053431.9699999995</v>
      </c>
      <c r="I116" s="120">
        <f>I106</f>
        <v>1067476.2299999993</v>
      </c>
    </row>
    <row r="117" spans="1:9" ht="20.25" customHeight="1">
      <c r="A117" s="8" t="s">
        <v>47</v>
      </c>
      <c r="B117" s="82" t="s">
        <v>39</v>
      </c>
      <c r="C117" s="120" t="s">
        <v>166</v>
      </c>
      <c r="D117" s="53">
        <v>-8681255.8000000007</v>
      </c>
      <c r="E117" s="91" t="s">
        <v>46</v>
      </c>
      <c r="F117" s="53" t="s">
        <v>166</v>
      </c>
      <c r="G117" s="74">
        <v>-323560.78000000003</v>
      </c>
      <c r="H117" s="53">
        <f>G117</f>
        <v>-323560.78000000003</v>
      </c>
      <c r="I117" s="120" t="s">
        <v>46</v>
      </c>
    </row>
    <row r="118" spans="1:9" ht="21.75" customHeight="1">
      <c r="A118" s="8" t="s">
        <v>48</v>
      </c>
      <c r="B118" s="82" t="s">
        <v>40</v>
      </c>
      <c r="C118" s="120" t="s">
        <v>166</v>
      </c>
      <c r="D118" s="74">
        <v>8695300.0600000005</v>
      </c>
      <c r="E118" s="91" t="s">
        <v>46</v>
      </c>
      <c r="F118" s="53" t="s">
        <v>166</v>
      </c>
      <c r="G118" s="53" t="s">
        <v>166</v>
      </c>
      <c r="H118" s="53" t="s">
        <v>166</v>
      </c>
      <c r="I118" s="120" t="s">
        <v>46</v>
      </c>
    </row>
    <row r="119" spans="1:9" ht="28.5" customHeight="1">
      <c r="A119" s="8" t="s">
        <v>54</v>
      </c>
      <c r="B119" s="82" t="s">
        <v>41</v>
      </c>
      <c r="C119" s="120" t="s">
        <v>46</v>
      </c>
      <c r="D119" s="55" t="s">
        <v>46</v>
      </c>
      <c r="E119" s="91" t="s">
        <v>166</v>
      </c>
      <c r="F119" s="53" t="s">
        <v>166</v>
      </c>
      <c r="G119" s="53" t="s">
        <v>166</v>
      </c>
      <c r="H119" s="53" t="s">
        <v>166</v>
      </c>
      <c r="I119" s="119" t="s">
        <v>46</v>
      </c>
    </row>
    <row r="120" spans="1:9" ht="36" customHeight="1">
      <c r="A120" s="8" t="s">
        <v>87</v>
      </c>
      <c r="B120" s="82" t="s">
        <v>42</v>
      </c>
      <c r="C120" s="56" t="s">
        <v>46</v>
      </c>
      <c r="D120" s="56" t="s">
        <v>46</v>
      </c>
      <c r="E120" s="89">
        <f>E122+E123</f>
        <v>-729871.18999999948</v>
      </c>
      <c r="F120" s="56" t="s">
        <v>166</v>
      </c>
      <c r="G120" s="56" t="s">
        <v>46</v>
      </c>
      <c r="H120" s="56">
        <f>E120</f>
        <v>-729871.18999999948</v>
      </c>
      <c r="I120" s="56" t="s">
        <v>46</v>
      </c>
    </row>
    <row r="121" spans="1:9" ht="14.25" customHeight="1">
      <c r="A121" s="39" t="s">
        <v>36</v>
      </c>
      <c r="B121" s="133" t="s">
        <v>43</v>
      </c>
      <c r="C121" s="119"/>
      <c r="D121" s="55"/>
      <c r="E121" s="90"/>
      <c r="F121" s="119"/>
      <c r="G121" s="119"/>
      <c r="H121" s="138">
        <f>E123</f>
        <v>7716412.7300000004</v>
      </c>
      <c r="I121" s="119"/>
    </row>
    <row r="122" spans="1:9" ht="23.25" customHeight="1">
      <c r="A122" s="8" t="s">
        <v>52</v>
      </c>
      <c r="B122" s="137"/>
      <c r="C122" s="125" t="s">
        <v>46</v>
      </c>
      <c r="D122" s="53" t="s">
        <v>46</v>
      </c>
      <c r="E122" s="91">
        <v>-8446283.9199999999</v>
      </c>
      <c r="F122" s="125" t="s">
        <v>46</v>
      </c>
      <c r="G122" s="53" t="s">
        <v>46</v>
      </c>
      <c r="H122" s="138"/>
      <c r="I122" s="125" t="s">
        <v>46</v>
      </c>
    </row>
    <row r="123" spans="1:9" ht="31.5" customHeight="1">
      <c r="A123" s="112" t="s">
        <v>53</v>
      </c>
      <c r="B123" s="134"/>
      <c r="C123" s="56" t="s">
        <v>46</v>
      </c>
      <c r="D123" s="93" t="s">
        <v>46</v>
      </c>
      <c r="E123" s="94">
        <v>7716412.7300000004</v>
      </c>
      <c r="F123" s="53" t="s">
        <v>166</v>
      </c>
      <c r="G123" s="93" t="s">
        <v>46</v>
      </c>
      <c r="H123" s="132"/>
      <c r="I123" s="56" t="s">
        <v>46</v>
      </c>
    </row>
    <row r="124" spans="1:9" ht="20.25" customHeight="1">
      <c r="A124" s="39"/>
      <c r="B124" s="44"/>
      <c r="C124" s="57"/>
      <c r="D124" s="57"/>
      <c r="E124" s="57"/>
      <c r="F124" s="57"/>
      <c r="G124" s="57"/>
      <c r="H124" s="58" t="s">
        <v>51</v>
      </c>
      <c r="I124" s="57"/>
    </row>
    <row r="125" spans="1:9" ht="6.75" customHeight="1">
      <c r="A125" s="41"/>
      <c r="B125" s="42"/>
      <c r="C125" s="59"/>
      <c r="D125" s="59"/>
      <c r="E125" s="59"/>
      <c r="F125" s="59"/>
      <c r="G125" s="59"/>
      <c r="H125" s="58"/>
      <c r="I125" s="59"/>
    </row>
    <row r="126" spans="1:9" ht="16.5" customHeight="1">
      <c r="A126" s="6"/>
      <c r="B126" s="23"/>
      <c r="C126" s="55" t="s">
        <v>20</v>
      </c>
      <c r="D126" s="60"/>
      <c r="E126" s="61"/>
      <c r="F126" s="62" t="s">
        <v>9</v>
      </c>
      <c r="G126" s="63"/>
      <c r="H126" s="64"/>
      <c r="I126" s="65"/>
    </row>
    <row r="127" spans="1:9" ht="10.5" customHeight="1">
      <c r="A127" s="36"/>
      <c r="B127" s="7" t="s">
        <v>23</v>
      </c>
      <c r="C127" s="119" t="s">
        <v>21</v>
      </c>
      <c r="D127" s="60" t="s">
        <v>72</v>
      </c>
      <c r="E127" s="66" t="s">
        <v>96</v>
      </c>
      <c r="F127" s="121" t="s">
        <v>10</v>
      </c>
      <c r="G127" s="66" t="s">
        <v>13</v>
      </c>
      <c r="H127" s="67"/>
      <c r="I127" s="65" t="s">
        <v>4</v>
      </c>
    </row>
    <row r="128" spans="1:9" ht="10.5" customHeight="1">
      <c r="A128" s="7" t="s">
        <v>7</v>
      </c>
      <c r="B128" s="7" t="s">
        <v>24</v>
      </c>
      <c r="C128" s="119" t="s">
        <v>91</v>
      </c>
      <c r="D128" s="60" t="s">
        <v>73</v>
      </c>
      <c r="E128" s="68" t="s">
        <v>97</v>
      </c>
      <c r="F128" s="60" t="s">
        <v>11</v>
      </c>
      <c r="G128" s="60" t="s">
        <v>14</v>
      </c>
      <c r="H128" s="60" t="s">
        <v>15</v>
      </c>
      <c r="I128" s="65" t="s">
        <v>5</v>
      </c>
    </row>
    <row r="129" spans="1:9" ht="10.5" customHeight="1">
      <c r="A129" s="6"/>
      <c r="B129" s="7" t="s">
        <v>25</v>
      </c>
      <c r="C129" s="55" t="s">
        <v>90</v>
      </c>
      <c r="D129" s="60" t="s">
        <v>5</v>
      </c>
      <c r="E129" s="68" t="s">
        <v>98</v>
      </c>
      <c r="F129" s="60" t="s">
        <v>12</v>
      </c>
      <c r="G129" s="60"/>
      <c r="H129" s="60"/>
      <c r="I129" s="65"/>
    </row>
    <row r="130" spans="1:9" ht="10.5" customHeight="1">
      <c r="A130" s="6"/>
      <c r="B130" s="7"/>
      <c r="C130" s="55"/>
      <c r="D130" s="60"/>
      <c r="E130" s="68"/>
      <c r="F130" s="60"/>
      <c r="G130" s="60"/>
      <c r="H130" s="60"/>
      <c r="I130" s="65"/>
    </row>
    <row r="131" spans="1:9" ht="15" customHeight="1">
      <c r="A131" s="4">
        <v>1</v>
      </c>
      <c r="B131" s="117">
        <v>2</v>
      </c>
      <c r="C131" s="95">
        <v>3</v>
      </c>
      <c r="D131" s="66" t="s">
        <v>2</v>
      </c>
      <c r="E131" s="67" t="s">
        <v>3</v>
      </c>
      <c r="F131" s="66" t="s">
        <v>16</v>
      </c>
      <c r="G131" s="66" t="s">
        <v>17</v>
      </c>
      <c r="H131" s="66" t="s">
        <v>18</v>
      </c>
      <c r="I131" s="96" t="s">
        <v>19</v>
      </c>
    </row>
    <row r="132" spans="1:9" ht="35.25" customHeight="1">
      <c r="A132" s="8" t="s">
        <v>55</v>
      </c>
      <c r="B132" s="82" t="s">
        <v>44</v>
      </c>
      <c r="C132" s="56" t="s">
        <v>46</v>
      </c>
      <c r="D132" s="93" t="s">
        <v>46</v>
      </c>
      <c r="E132" s="93" t="s">
        <v>46</v>
      </c>
      <c r="F132" s="93" t="s">
        <v>166</v>
      </c>
      <c r="G132" s="93" t="s">
        <v>166</v>
      </c>
      <c r="H132" s="93" t="s">
        <v>166</v>
      </c>
      <c r="I132" s="56" t="s">
        <v>46</v>
      </c>
    </row>
    <row r="133" spans="1:9" ht="15" customHeight="1">
      <c r="A133" s="39" t="s">
        <v>37</v>
      </c>
      <c r="B133" s="133" t="s">
        <v>221</v>
      </c>
      <c r="C133" s="121"/>
      <c r="D133" s="55"/>
      <c r="E133" s="55"/>
      <c r="F133" s="131" t="s">
        <v>166</v>
      </c>
      <c r="G133" s="131" t="s">
        <v>166</v>
      </c>
      <c r="H133" s="131" t="s">
        <v>166</v>
      </c>
      <c r="I133" s="121"/>
    </row>
    <row r="134" spans="1:9" ht="22.5">
      <c r="A134" s="8" t="s">
        <v>74</v>
      </c>
      <c r="B134" s="134"/>
      <c r="C134" s="119" t="s">
        <v>46</v>
      </c>
      <c r="D134" s="119" t="s">
        <v>46</v>
      </c>
      <c r="E134" s="119" t="s">
        <v>46</v>
      </c>
      <c r="F134" s="132"/>
      <c r="G134" s="132"/>
      <c r="H134" s="132"/>
      <c r="I134" s="119" t="s">
        <v>46</v>
      </c>
    </row>
    <row r="135" spans="1:9" ht="36" customHeight="1">
      <c r="A135" s="112" t="s">
        <v>75</v>
      </c>
      <c r="B135" s="82" t="s">
        <v>222</v>
      </c>
      <c r="C135" s="56" t="s">
        <v>46</v>
      </c>
      <c r="D135" s="56" t="s">
        <v>46</v>
      </c>
      <c r="E135" s="56" t="s">
        <v>46</v>
      </c>
      <c r="F135" s="53" t="s">
        <v>166</v>
      </c>
      <c r="G135" s="53" t="s">
        <v>166</v>
      </c>
      <c r="H135" s="53" t="s">
        <v>166</v>
      </c>
      <c r="I135" s="56" t="s">
        <v>46</v>
      </c>
    </row>
    <row r="136" spans="1:9" ht="7.5" customHeight="1">
      <c r="A136" s="34"/>
      <c r="B136" s="34"/>
      <c r="C136" s="22"/>
      <c r="D136" s="22"/>
      <c r="E136" s="22"/>
      <c r="F136" s="22"/>
      <c r="G136" s="22"/>
      <c r="H136" s="22"/>
      <c r="I136" s="22"/>
    </row>
    <row r="137" spans="1:9" ht="30" customHeight="1">
      <c r="A137" s="35" t="s">
        <v>141</v>
      </c>
      <c r="B137" s="35"/>
      <c r="C137" s="37" t="s">
        <v>150</v>
      </c>
      <c r="D137" s="37"/>
      <c r="E137" s="37" t="s">
        <v>29</v>
      </c>
      <c r="F137" s="22"/>
      <c r="G137" s="22"/>
      <c r="H137" s="22"/>
      <c r="I137" s="22"/>
    </row>
    <row r="138" spans="1:9" ht="9.75" customHeight="1">
      <c r="A138" s="11" t="s">
        <v>31</v>
      </c>
      <c r="B138" s="11"/>
      <c r="C138" s="10"/>
      <c r="D138" s="9"/>
      <c r="E138" s="9" t="s">
        <v>142</v>
      </c>
      <c r="F138" s="9"/>
      <c r="G138" s="9"/>
      <c r="H138" s="135" t="s">
        <v>385</v>
      </c>
      <c r="I138" s="135"/>
    </row>
    <row r="139" spans="1:9" ht="9.75" customHeight="1">
      <c r="D139" s="9"/>
      <c r="E139" s="9"/>
      <c r="F139" s="19" t="s">
        <v>32</v>
      </c>
      <c r="H139" s="9"/>
      <c r="I139" s="9"/>
    </row>
    <row r="140" spans="1:9" ht="24.75" customHeight="1">
      <c r="A140" s="136" t="s">
        <v>151</v>
      </c>
      <c r="B140" s="136"/>
      <c r="C140" s="136"/>
      <c r="D140" s="9"/>
      <c r="E140" s="9"/>
      <c r="F140" s="9"/>
      <c r="G140" s="9"/>
      <c r="H140" s="9"/>
      <c r="I140" s="9"/>
    </row>
    <row r="141" spans="1:9" ht="9.75" customHeight="1">
      <c r="A141" s="11" t="s">
        <v>33</v>
      </c>
      <c r="B141" s="11"/>
      <c r="C141" s="10"/>
      <c r="D141" s="9"/>
      <c r="E141" s="9"/>
      <c r="F141" s="9"/>
      <c r="G141" s="9"/>
      <c r="H141" s="9"/>
      <c r="I141" s="9"/>
    </row>
    <row r="142" spans="1:9" ht="11.25" customHeight="1">
      <c r="A142" s="11"/>
      <c r="B142" s="11"/>
      <c r="C142" s="19"/>
      <c r="D142" s="9"/>
      <c r="E142" s="45"/>
      <c r="F142" s="9"/>
      <c r="G142" s="9"/>
      <c r="H142" s="9"/>
      <c r="I142" s="46"/>
    </row>
    <row r="143" spans="1:9" ht="23.25" customHeight="1">
      <c r="A143" s="126" t="s">
        <v>407</v>
      </c>
      <c r="D143" s="9"/>
      <c r="E143" s="9"/>
      <c r="F143" s="9"/>
      <c r="G143" s="9"/>
      <c r="H143" s="9"/>
      <c r="I143" s="46"/>
    </row>
    <row r="144" spans="1:9" ht="9.9499999999999993" customHeight="1">
      <c r="D144" s="9"/>
      <c r="E144" s="9"/>
      <c r="F144" s="9"/>
      <c r="G144" s="9"/>
      <c r="H144" s="9"/>
      <c r="I144" s="46"/>
    </row>
    <row r="145" spans="1:9" ht="12.75" customHeight="1">
      <c r="A145" s="19"/>
      <c r="B145" s="19"/>
      <c r="C145" s="3"/>
      <c r="D145" s="20"/>
      <c r="E145" s="20"/>
      <c r="F145" s="20"/>
      <c r="G145" s="20"/>
      <c r="H145" s="20"/>
      <c r="I145" s="20"/>
    </row>
  </sheetData>
  <mergeCells count="32">
    <mergeCell ref="F114:F115"/>
    <mergeCell ref="A1:H1"/>
    <mergeCell ref="A3:H3"/>
    <mergeCell ref="A4:G4"/>
    <mergeCell ref="C10:F10"/>
    <mergeCell ref="A2:H2"/>
    <mergeCell ref="G114:G115"/>
    <mergeCell ref="H114:H115"/>
    <mergeCell ref="H138:I138"/>
    <mergeCell ref="A140:C140"/>
    <mergeCell ref="B121:B123"/>
    <mergeCell ref="H121:H123"/>
    <mergeCell ref="B133:B134"/>
    <mergeCell ref="F133:F134"/>
    <mergeCell ref="G133:G134"/>
    <mergeCell ref="H133:H134"/>
    <mergeCell ref="I114:I115"/>
    <mergeCell ref="I109:I110"/>
    <mergeCell ref="B107:B108"/>
    <mergeCell ref="C107:C108"/>
    <mergeCell ref="D107:D108"/>
    <mergeCell ref="B109:B110"/>
    <mergeCell ref="C109:C110"/>
    <mergeCell ref="D109:D110"/>
    <mergeCell ref="E109:E110"/>
    <mergeCell ref="F109:F110"/>
    <mergeCell ref="G109:G110"/>
    <mergeCell ref="H109:H110"/>
    <mergeCell ref="B114:B115"/>
    <mergeCell ref="C114:C115"/>
    <mergeCell ref="D114:D115"/>
    <mergeCell ref="E114:E115"/>
  </mergeCells>
  <phoneticPr fontId="3" type="noConversion"/>
  <printOptions gridLinesSet="0"/>
  <pageMargins left="0.39370078740157483" right="0.39370078740157483" top="0.78740157480314965" bottom="0.39370078740157483" header="0" footer="0"/>
  <pageSetup paperSize="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Лист17</vt:lpstr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***</cp:lastModifiedBy>
  <cp:lastPrinted>2015-12-04T11:58:45Z</cp:lastPrinted>
  <dcterms:created xsi:type="dcterms:W3CDTF">1999-06-18T11:49:53Z</dcterms:created>
  <dcterms:modified xsi:type="dcterms:W3CDTF">2015-12-04T11:59:48Z</dcterms:modified>
</cp:coreProperties>
</file>